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!!U.N.I.T.R.I\07. STRUKTURAL LP3_PUSDATIN\03. TUGAS TAMBAHAN\02. JAFU\Form JAFU\"/>
    </mc:Choice>
  </mc:AlternateContent>
  <xr:revisionPtr revIDLastSave="0" documentId="13_ncr:1_{EF9FB67C-CB5C-436E-9799-7043CA831F9D}" xr6:coauthVersionLast="44" xr6:coauthVersionMax="44" xr10:uidLastSave="{00000000-0000-0000-0000-000000000000}"/>
  <bookViews>
    <workbookView xWindow="-120" yWindow="-120" windowWidth="29040" windowHeight="15990" tabRatio="883" xr2:uid="{00000000-000D-0000-FFFF-FFFF00000000}"/>
  </bookViews>
  <sheets>
    <sheet name="RESUME" sheetId="8" r:id="rId1"/>
    <sheet name="DUPAK" sheetId="7" r:id="rId2"/>
    <sheet name="PENDIDIKAN" sheetId="6" r:id="rId3"/>
    <sheet name="PENELITIAN" sheetId="13" r:id="rId4"/>
    <sheet name="ABDIMAS" sheetId="11" r:id="rId5"/>
    <sheet name="PENUNJANG" sheetId="15" r:id="rId6"/>
    <sheet name="PENGEMBANGAN DIRI" sheetId="18" r:id="rId7"/>
  </sheets>
  <definedNames>
    <definedName name="_xlnm.Print_Area" localSheetId="4">ABDIMAS!$A$1:$H$28</definedName>
    <definedName name="_xlnm.Print_Area" localSheetId="1">DUPAK!$A$1:$M$186</definedName>
    <definedName name="_xlnm.Print_Area" localSheetId="2">PENDIDIKAN!$A$2:$H$69</definedName>
    <definedName name="_xlnm.Print_Area" localSheetId="3">PENELITIAN!$A$1:$N$42</definedName>
    <definedName name="_xlnm.Print_Area" localSheetId="6">'PENGEMBANGAN DIRI'!$A$23:$H$29</definedName>
    <definedName name="_xlnm.Print_Area" localSheetId="5">PENUNJANG!$A$1:$H$64</definedName>
    <definedName name="_xlnm.Print_Area" localSheetId="0">RESUME!$A$1:$N$48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" i="6" l="1"/>
  <c r="G27" i="18"/>
  <c r="G28" i="18"/>
  <c r="G26" i="18"/>
  <c r="G6" i="15"/>
  <c r="G7" i="15"/>
  <c r="G8" i="15"/>
  <c r="G9" i="15"/>
  <c r="G35" i="6" l="1"/>
  <c r="G31" i="6" l="1"/>
  <c r="G30" i="6"/>
  <c r="G32" i="6" l="1"/>
  <c r="I42" i="7" s="1"/>
  <c r="M11" i="13"/>
  <c r="M18" i="13"/>
  <c r="M19" i="13"/>
  <c r="M20" i="13"/>
  <c r="M21" i="13"/>
  <c r="L22" i="13"/>
  <c r="M17" i="13"/>
  <c r="M16" i="13"/>
  <c r="M15" i="13"/>
  <c r="M14" i="13"/>
  <c r="M13" i="13"/>
  <c r="M12" i="13"/>
  <c r="M10" i="13"/>
  <c r="M9" i="13"/>
  <c r="M8" i="13"/>
  <c r="K7" i="13"/>
  <c r="M7" i="13" s="1"/>
  <c r="K22" i="13" l="1"/>
  <c r="M22" i="13" s="1"/>
  <c r="G27" i="6" l="1"/>
  <c r="G26" i="6"/>
  <c r="J22" i="13" l="1"/>
  <c r="I78" i="7" l="1"/>
  <c r="G29" i="18" l="1"/>
  <c r="I77" i="7"/>
  <c r="G17" i="13"/>
  <c r="G15" i="11" l="1"/>
  <c r="I19" i="6" l="1"/>
  <c r="C64" i="15" l="1"/>
  <c r="C63" i="15"/>
  <c r="C28" i="11"/>
  <c r="C27" i="11"/>
  <c r="C42" i="13"/>
  <c r="C41" i="13"/>
  <c r="C69" i="6"/>
  <c r="C68" i="6"/>
  <c r="I137" i="7" l="1"/>
  <c r="G36" i="15" l="1"/>
  <c r="G37" i="6"/>
  <c r="G35" i="15"/>
  <c r="G36" i="6" l="1"/>
  <c r="G16" i="13" l="1"/>
  <c r="G15" i="13"/>
  <c r="G10" i="13"/>
  <c r="G9" i="13"/>
  <c r="G8" i="13"/>
  <c r="G34" i="6" l="1"/>
  <c r="G40" i="6" l="1"/>
  <c r="G14" i="11" l="1"/>
  <c r="G13" i="11"/>
  <c r="G34" i="15" l="1"/>
  <c r="I161" i="7" s="1"/>
  <c r="G43" i="15" l="1"/>
  <c r="I174" i="7" s="1"/>
  <c r="G14" i="13"/>
  <c r="G58" i="15" l="1"/>
  <c r="G53" i="15"/>
  <c r="I182" i="7" s="1"/>
  <c r="G54" i="15"/>
  <c r="I183" i="7" s="1"/>
  <c r="G52" i="15"/>
  <c r="I181" i="7" s="1"/>
  <c r="G48" i="15"/>
  <c r="G49" i="15"/>
  <c r="I179" i="7" s="1"/>
  <c r="G47" i="15"/>
  <c r="I177" i="7" s="1"/>
  <c r="G40" i="15"/>
  <c r="I170" i="7" s="1"/>
  <c r="G41" i="15"/>
  <c r="G42" i="15"/>
  <c r="G44" i="15"/>
  <c r="I175" i="7" s="1"/>
  <c r="G39" i="15"/>
  <c r="I169" i="7" s="1"/>
  <c r="G30" i="15"/>
  <c r="I158" i="7" s="1"/>
  <c r="G29" i="15"/>
  <c r="I157" i="7" s="1"/>
  <c r="G26" i="15"/>
  <c r="G27" i="15" s="1"/>
  <c r="I155" i="7" s="1"/>
  <c r="G19" i="15"/>
  <c r="I148" i="7" s="1"/>
  <c r="G20" i="15"/>
  <c r="I149" i="7" s="1"/>
  <c r="G21" i="15"/>
  <c r="G22" i="15"/>
  <c r="I152" i="7" s="1"/>
  <c r="G23" i="15"/>
  <c r="I153" i="7" s="1"/>
  <c r="G18" i="15"/>
  <c r="I147" i="7" s="1"/>
  <c r="G13" i="15"/>
  <c r="G14" i="15"/>
  <c r="G15" i="15"/>
  <c r="G12" i="15"/>
  <c r="I136" i="7"/>
  <c r="G19" i="11"/>
  <c r="G20" i="11"/>
  <c r="G18" i="11"/>
  <c r="G12" i="11"/>
  <c r="G9" i="11"/>
  <c r="G6" i="11"/>
  <c r="G35" i="13"/>
  <c r="G36" i="13"/>
  <c r="G34" i="13"/>
  <c r="G31" i="13"/>
  <c r="G30" i="13"/>
  <c r="G27" i="13"/>
  <c r="G24" i="13"/>
  <c r="G7" i="13"/>
  <c r="I88" i="7" s="1"/>
  <c r="G12" i="13"/>
  <c r="I91" i="7" s="1"/>
  <c r="G13" i="13"/>
  <c r="I92" i="7" s="1"/>
  <c r="G18" i="13"/>
  <c r="G19" i="13"/>
  <c r="G20" i="13"/>
  <c r="G21" i="13"/>
  <c r="G61" i="6"/>
  <c r="G62" i="6" s="1"/>
  <c r="G58" i="6"/>
  <c r="G54" i="6"/>
  <c r="G53" i="6"/>
  <c r="G50" i="6"/>
  <c r="G49" i="6"/>
  <c r="I53" i="7"/>
  <c r="G46" i="6"/>
  <c r="J46" i="6" s="1"/>
  <c r="G43" i="6"/>
  <c r="G25" i="6"/>
  <c r="G11" i="6"/>
  <c r="G20" i="6" s="1"/>
  <c r="I178" i="7"/>
  <c r="I173" i="7"/>
  <c r="I171" i="7"/>
  <c r="I151" i="7"/>
  <c r="G10" i="15" l="1"/>
  <c r="G55" i="6"/>
  <c r="G31" i="15"/>
  <c r="G50" i="15"/>
  <c r="I62" i="7"/>
  <c r="G16" i="11"/>
  <c r="I124" i="7" s="1"/>
  <c r="G45" i="15"/>
  <c r="J53" i="6"/>
  <c r="I64" i="7" s="1"/>
  <c r="G55" i="15"/>
  <c r="G37" i="15"/>
  <c r="G38" i="6"/>
  <c r="I46" i="7" s="1"/>
  <c r="G47" i="6"/>
  <c r="G51" i="6"/>
  <c r="G24" i="15"/>
  <c r="G22" i="13"/>
  <c r="G59" i="15"/>
  <c r="I185" i="7" s="1"/>
  <c r="I144" i="7"/>
  <c r="I143" i="7"/>
  <c r="I141" i="7"/>
  <c r="I140" i="7"/>
  <c r="G16" i="15"/>
  <c r="G60" i="15" l="1"/>
  <c r="I108" i="7"/>
  <c r="I107" i="7"/>
  <c r="I106" i="7"/>
  <c r="G25" i="13"/>
  <c r="I99" i="7" s="1"/>
  <c r="G28" i="13"/>
  <c r="I101" i="7" s="1"/>
  <c r="G32" i="13"/>
  <c r="G37" i="13"/>
  <c r="I97" i="7"/>
  <c r="I96" i="7"/>
  <c r="J96" i="7" s="1"/>
  <c r="I95" i="7"/>
  <c r="I94" i="7"/>
  <c r="I131" i="7"/>
  <c r="G21" i="11"/>
  <c r="I129" i="7"/>
  <c r="I128" i="7"/>
  <c r="I127" i="7"/>
  <c r="I114" i="7"/>
  <c r="I112" i="7"/>
  <c r="I104" i="7"/>
  <c r="I103" i="7"/>
  <c r="J83" i="7"/>
  <c r="G59" i="6"/>
  <c r="I55" i="7"/>
  <c r="I52" i="7"/>
  <c r="G44" i="6"/>
  <c r="I50" i="7" s="1"/>
  <c r="G41" i="6"/>
  <c r="I48" i="7" l="1"/>
  <c r="G24" i="11"/>
  <c r="J185" i="7"/>
  <c r="L30" i="8" s="1"/>
  <c r="J182" i="7"/>
  <c r="J183" i="7"/>
  <c r="J181" i="7"/>
  <c r="J178" i="7"/>
  <c r="J179" i="7"/>
  <c r="J177" i="7"/>
  <c r="J174" i="7"/>
  <c r="J175" i="7"/>
  <c r="J173" i="7"/>
  <c r="J170" i="7"/>
  <c r="J171" i="7"/>
  <c r="J169" i="7"/>
  <c r="J166" i="7"/>
  <c r="J165" i="7"/>
  <c r="J162" i="7"/>
  <c r="J161" i="7"/>
  <c r="J158" i="7"/>
  <c r="J157" i="7"/>
  <c r="J155" i="7"/>
  <c r="L24" i="8" s="1"/>
  <c r="J152" i="7"/>
  <c r="J153" i="7"/>
  <c r="J151" i="7"/>
  <c r="J148" i="7"/>
  <c r="J149" i="7"/>
  <c r="J147" i="7"/>
  <c r="J144" i="7"/>
  <c r="J143" i="7"/>
  <c r="J141" i="7"/>
  <c r="J140" i="7"/>
  <c r="J137" i="7"/>
  <c r="J136" i="7"/>
  <c r="J73" i="7"/>
  <c r="J74" i="7"/>
  <c r="J75" i="7"/>
  <c r="J76" i="7"/>
  <c r="J77" i="7"/>
  <c r="J78" i="7"/>
  <c r="J72" i="7"/>
  <c r="J70" i="7"/>
  <c r="J69" i="7"/>
  <c r="J67" i="7"/>
  <c r="J66" i="7"/>
  <c r="J58" i="7"/>
  <c r="J59" i="7"/>
  <c r="J60" i="7"/>
  <c r="J61" i="7"/>
  <c r="J62" i="7"/>
  <c r="J63" i="7"/>
  <c r="J64" i="7"/>
  <c r="J57" i="7"/>
  <c r="J43" i="7"/>
  <c r="J41" i="7"/>
  <c r="J40" i="7"/>
  <c r="J38" i="7"/>
  <c r="J36" i="7"/>
  <c r="J35" i="7"/>
  <c r="J25" i="7"/>
  <c r="O37" i="8"/>
  <c r="E31" i="8" l="1"/>
  <c r="E32" i="8"/>
  <c r="E33" i="8"/>
  <c r="E30" i="8"/>
  <c r="L29" i="8"/>
  <c r="L28" i="8"/>
  <c r="L23" i="8"/>
  <c r="L27" i="8"/>
  <c r="L26" i="8"/>
  <c r="L25" i="8"/>
  <c r="L22" i="8"/>
  <c r="L21" i="8"/>
  <c r="J186" i="7"/>
  <c r="J131" i="7"/>
  <c r="J25" i="8" s="1"/>
  <c r="J128" i="7"/>
  <c r="J129" i="7"/>
  <c r="J127" i="7"/>
  <c r="J123" i="7"/>
  <c r="J124" i="7"/>
  <c r="J122" i="7"/>
  <c r="J119" i="7"/>
  <c r="J120" i="7"/>
  <c r="J118" i="7"/>
  <c r="J114" i="7"/>
  <c r="J22" i="8" s="1"/>
  <c r="J112" i="7"/>
  <c r="J21" i="8" s="1"/>
  <c r="J84" i="7"/>
  <c r="J108" i="7"/>
  <c r="J107" i="7"/>
  <c r="J106" i="7"/>
  <c r="J104" i="7"/>
  <c r="J103" i="7"/>
  <c r="J101" i="7"/>
  <c r="G23" i="8" s="1"/>
  <c r="J99" i="7"/>
  <c r="G22" i="8" s="1"/>
  <c r="J97" i="7"/>
  <c r="J95" i="7"/>
  <c r="J94" i="7"/>
  <c r="L34" i="8" l="1"/>
  <c r="J24" i="8"/>
  <c r="J23" i="8"/>
  <c r="G25" i="8"/>
  <c r="G24" i="8"/>
  <c r="J92" i="7"/>
  <c r="J91" i="7"/>
  <c r="J87" i="7"/>
  <c r="J88" i="7"/>
  <c r="J86" i="7"/>
  <c r="J55" i="7"/>
  <c r="E29" i="8" s="1"/>
  <c r="J53" i="7"/>
  <c r="J52" i="7"/>
  <c r="J50" i="7"/>
  <c r="E27" i="8" s="1"/>
  <c r="J48" i="7"/>
  <c r="E26" i="8" s="1"/>
  <c r="J46" i="7"/>
  <c r="J45" i="7"/>
  <c r="J42" i="7"/>
  <c r="J37" i="7"/>
  <c r="L36" i="8" l="1"/>
  <c r="J34" i="8"/>
  <c r="J36" i="8" s="1"/>
  <c r="G21" i="8"/>
  <c r="G34" i="8" s="1"/>
  <c r="G36" i="8" s="1"/>
  <c r="E28" i="8"/>
  <c r="E25" i="8"/>
  <c r="E24" i="8"/>
  <c r="G8" i="6"/>
  <c r="H23" i="7" s="1"/>
  <c r="J23" i="7" s="1"/>
  <c r="D19" i="8" s="1"/>
  <c r="G28" i="6"/>
  <c r="G65" i="6" s="1"/>
  <c r="I30" i="7"/>
  <c r="J30" i="7" s="1"/>
  <c r="E22" i="8" s="1"/>
  <c r="I32" i="7" l="1"/>
  <c r="J32" i="7" s="1"/>
  <c r="E23" i="8" s="1"/>
  <c r="I28" i="7" l="1"/>
  <c r="J28" i="7" s="1"/>
  <c r="J132" i="7" s="1"/>
  <c r="E21" i="8" l="1"/>
  <c r="O35" i="8" s="1"/>
  <c r="G38" i="13"/>
  <c r="E34" i="8" l="1"/>
  <c r="E36" i="8" s="1"/>
  <c r="O34" i="8"/>
  <c r="N34" i="8" l="1"/>
  <c r="N36" i="8" s="1"/>
</calcChain>
</file>

<file path=xl/sharedStrings.xml><?xml version="1.0" encoding="utf-8"?>
<sst xmlns="http://schemas.openxmlformats.org/spreadsheetml/2006/main" count="717" uniqueCount="419">
  <si>
    <t>No</t>
  </si>
  <si>
    <t>Uraian Kegiatan</t>
  </si>
  <si>
    <t>Tanggal</t>
  </si>
  <si>
    <t>Satuan Hasil</t>
  </si>
  <si>
    <t>Jumlah Volume Kegiatan</t>
  </si>
  <si>
    <t>Angka Kredit</t>
  </si>
  <si>
    <t>Jumlah Angka Kredit</t>
  </si>
  <si>
    <t>Keterangan/</t>
  </si>
  <si>
    <t>Bukti Fisik</t>
  </si>
  <si>
    <t>A</t>
  </si>
  <si>
    <t>Menduduki Jabatan Pimpinan</t>
  </si>
  <si>
    <t>Total A</t>
  </si>
  <si>
    <t>B</t>
  </si>
  <si>
    <t>Melaksanakan Pengembangan Hasil Pendidikan dan Penelitian</t>
  </si>
  <si>
    <t>Total B</t>
  </si>
  <si>
    <t>C</t>
  </si>
  <si>
    <t>Memberi Latihan Penyuluhan/Penataran/Ceramah Pada Masyarakat </t>
  </si>
  <si>
    <t>Total C</t>
  </si>
  <si>
    <t>D</t>
  </si>
  <si>
    <t>Memberi Pelayanan Kepada Masyarakat atau Kegiatan Lain Yang Menunjang Pelaksanaan Tugas Umum Pemerintah dan Pembangunan</t>
  </si>
  <si>
    <t>Total D</t>
  </si>
  <si>
    <t>E</t>
  </si>
  <si>
    <t>Membuat/Menulis Karya Pengabdian Pada Masyarakat Yang Tidak Dipublikasikan</t>
  </si>
  <si>
    <t>Total E</t>
  </si>
  <si>
    <t>Total ABDIMAS</t>
  </si>
  <si>
    <t>URAIAN KEGIATAN</t>
  </si>
  <si>
    <t>TANGGAL</t>
  </si>
  <si>
    <t>SATUAN HASIL</t>
  </si>
  <si>
    <t>JUMLAH VOLUME KEGIATAN</t>
  </si>
  <si>
    <t>ANGKA KREDIT</t>
  </si>
  <si>
    <t>JUMLAH ANGKA KREDIT</t>
  </si>
  <si>
    <t>KETERANGAN/BUKTI FISIK</t>
  </si>
  <si>
    <t>I</t>
  </si>
  <si>
    <t>UNSUR PENDIDIKAN</t>
  </si>
  <si>
    <t>PENDIDIKAN</t>
  </si>
  <si>
    <t>Mengikuti pendidikan formal dan memperoleh gelar/sebutan/ijazah :</t>
  </si>
  <si>
    <t>a. Magister/sederajat</t>
  </si>
  <si>
    <t>Total I</t>
  </si>
  <si>
    <t>II</t>
  </si>
  <si>
    <t>UNSUR PELAKSANAAN PENDIDIKAN</t>
  </si>
  <si>
    <t xml:space="preserve">Melaksanakan Perkuliahan </t>
  </si>
  <si>
    <t>10 SKS pertama</t>
  </si>
  <si>
    <t>Membimbing Seminar Mahasiswa</t>
  </si>
  <si>
    <t>Membimbing Kuliah Kerja Nyata (KKN), Praktek Kerja Nyata (PKN), Praktek Kerja Lapangan (PKL)</t>
  </si>
  <si>
    <t>Membimbing dan Ikut Membimbing Dalam Menghasilkan Laporan Akhir Studi/Skripsi/Thesis/Disertasi</t>
  </si>
  <si>
    <t>Bertugas Sebagai Penguji Pada Ujian Akhir</t>
  </si>
  <si>
    <t>F</t>
  </si>
  <si>
    <t>Membina Kegiatan Mahasiswa</t>
  </si>
  <si>
    <t>Total F</t>
  </si>
  <si>
    <t>G</t>
  </si>
  <si>
    <t>Total G</t>
  </si>
  <si>
    <t>H</t>
  </si>
  <si>
    <t>Menduduki Jabatan Pimpinan Perguruan Tinggi</t>
  </si>
  <si>
    <t>Kepala Laboratorium Gambar Arsitektur</t>
  </si>
  <si>
    <t>Total H</t>
  </si>
  <si>
    <t>TOTAL PENDIDIKAN</t>
  </si>
  <si>
    <t>NO</t>
  </si>
  <si>
    <t>KETERANGAN PERORANGAN</t>
  </si>
  <si>
    <t>Nama</t>
  </si>
  <si>
    <t>NIY / NIDN</t>
  </si>
  <si>
    <t>Nomor Seri Kartu Pegawai</t>
  </si>
  <si>
    <t>-</t>
  </si>
  <si>
    <t>Tempat dan Tanggal Lahir</t>
  </si>
  <si>
    <t>Jenis Kelamin</t>
  </si>
  <si>
    <t>Pendidikan yang diperhitungkan angka kreditnya</t>
  </si>
  <si>
    <t>Jabatan Akademik Dosen/TMT</t>
  </si>
  <si>
    <t>Masa kerja golongan lama</t>
  </si>
  <si>
    <t>Masa kerja golongan baru</t>
  </si>
  <si>
    <t xml:space="preserve">Unit Kerja </t>
  </si>
  <si>
    <t>UNSUR YANG DINILAI</t>
  </si>
  <si>
    <t>UNSUR, SUB UNSUR DAN BUTIR KEGIATAN</t>
  </si>
  <si>
    <t>ANGKA KREDIT MENURUT</t>
  </si>
  <si>
    <t>INSTANSI PENGUSUL</t>
  </si>
  <si>
    <t>TIM PENILAI</t>
  </si>
  <si>
    <t>LAMA</t>
  </si>
  <si>
    <t>BARU</t>
  </si>
  <si>
    <t>JUMLAH</t>
  </si>
  <si>
    <t>Pendidikan formal</t>
  </si>
  <si>
    <t>Doktor (S3)</t>
  </si>
  <si>
    <t>Magister (S2)</t>
  </si>
  <si>
    <t>Pendidikan dan pelatihan Prajabatan</t>
  </si>
  <si>
    <t>Pendidikan dan pelatihan Prajabatan golongan III</t>
  </si>
  <si>
    <t>PELAKSANAAN PENDIDIKAN</t>
  </si>
  <si>
    <t>Melaksanakan perkulihan/ tutorial dan membimbing, menguji serta menyelenggarakan pendidikan di laboratorium, praktek keguruan bengkel/ studio/kebun percobaan/teknologi pengajaran dan praktek lapangan</t>
  </si>
  <si>
    <t>Melaksanakan perkulihan/tutorial dan membimbing, menguji serta menyelenggarakan pendidikan di Laboratorium, Praktik Keguruan Bengkel/Studio/ Kebun pada Fakultas/Sekolah Tinggi/Akademi/ Politeknik sendiri, pada fakultas lain dalam lingkungan Universitas/Institut sendiri, maupun di luar perguruan tinggi sendiri secara melembaga paling banyak 12 sks per semester</t>
  </si>
  <si>
    <t>Membimbing seminar</t>
  </si>
  <si>
    <t>Membimbing mahasiswa seminar</t>
  </si>
  <si>
    <t xml:space="preserve">Membing kuliah kerja nyata, pratek kerja nyata, praktek kerja lapangan </t>
  </si>
  <si>
    <t xml:space="preserve">Membimbing mahasiswa kuliah kerja nyata, pratek kerja nyata, praktek kerja lapangan </t>
  </si>
  <si>
    <t>Membimbing dan ikut membimbing dalam menghasilkan disertasi, thesis, skripsi dan laporan akhir studi</t>
  </si>
  <si>
    <t xml:space="preserve">Pembimbing utama </t>
  </si>
  <si>
    <t>a.</t>
  </si>
  <si>
    <t>Disertasi</t>
  </si>
  <si>
    <t>b.</t>
  </si>
  <si>
    <t>Thesis</t>
  </si>
  <si>
    <t>c.</t>
  </si>
  <si>
    <t>Skripsi</t>
  </si>
  <si>
    <t>d.</t>
  </si>
  <si>
    <t>Laporan akhir</t>
  </si>
  <si>
    <t>Pembimbing pendamping/pembantu</t>
  </si>
  <si>
    <t>Bertugas sebagai penguji pada ujian akhir</t>
  </si>
  <si>
    <t>Ketua penguji</t>
  </si>
  <si>
    <t>Anggota penguji</t>
  </si>
  <si>
    <t>Membina kegiatan mahasiswa</t>
  </si>
  <si>
    <t>Melakukan pembinaan kegiatan mahasiswa di bidang Akademik dan kemahasiswaan</t>
  </si>
  <si>
    <t>Mengembangkan program kuliah</t>
  </si>
  <si>
    <t>Melakukan kegiatan pengembangan program kuliah</t>
  </si>
  <si>
    <t>Mengembangkan bahan pengajaran</t>
  </si>
  <si>
    <t>Buku ajar</t>
  </si>
  <si>
    <t xml:space="preserve">Diktat, modul, petunjuk praktikum, model, alat bantu, audio visual, naskah tutorial </t>
  </si>
  <si>
    <t>Menyampaikan orasi ilmiah</t>
  </si>
  <si>
    <t xml:space="preserve">Melakukan kegiatan orasi ilmiah pada perguruan tinggi tiap tahun </t>
  </si>
  <si>
    <t>J</t>
  </si>
  <si>
    <t>Menduduki jabatan pimpinan perguruan tinggi</t>
  </si>
  <si>
    <t>Rektor</t>
  </si>
  <si>
    <t>Pembantu rektor/dekan/direktur program pasca sarjana</t>
  </si>
  <si>
    <t>Ketua sekolah tinggi/pembantu dekan/asisten direktur program pasca sarjana/direktur politeknik</t>
  </si>
  <si>
    <t xml:space="preserve">Pembantu ketua sekolah tinggi/pembantu direktur politeknik </t>
  </si>
  <si>
    <t>Direktur akademi</t>
  </si>
  <si>
    <t>Pembantu direktur akademi/ketua jurusan/bagian pada Universitas/institut/sekolah tinggi</t>
  </si>
  <si>
    <t>Ketua jurusan pada politeknik/akademi/sekretaris jurusan/bagian pada universitas/institut/sekolah tinggi</t>
  </si>
  <si>
    <t>K</t>
  </si>
  <si>
    <t>Membimbing Akademik Dosen yang lebih rendah jabatannya</t>
  </si>
  <si>
    <t>Pembimbing pencangkokan</t>
  </si>
  <si>
    <t>Reguler</t>
  </si>
  <si>
    <t>L</t>
  </si>
  <si>
    <t>Melaksanakan kegiatan Detasering dan pencangkokan Akademik Dosen</t>
  </si>
  <si>
    <t>Detasering</t>
  </si>
  <si>
    <t>Pencangkokan</t>
  </si>
  <si>
    <t>M</t>
  </si>
  <si>
    <t>Melakukan kegiatan pengembangan diri untuk meningkatkan kompetensi</t>
  </si>
  <si>
    <t>Lamanya lebih dari 960 jam</t>
  </si>
  <si>
    <t>Lamanya 641-960 jam</t>
  </si>
  <si>
    <t>Lamanya 481-640 jam</t>
  </si>
  <si>
    <t>Lamanya 161-480 jam</t>
  </si>
  <si>
    <t>Lamanya 81-160 jam</t>
  </si>
  <si>
    <t>Lamanya 31-80 jam</t>
  </si>
  <si>
    <t>Lamanya 10-30 jam</t>
  </si>
  <si>
    <t>III</t>
  </si>
  <si>
    <t>PELAKSANAAN PENELITIAN</t>
  </si>
  <si>
    <t xml:space="preserve">Menghasilkan karya ilmiah </t>
  </si>
  <si>
    <t>Hasil penelitian atau pemikiran yang dipublikasikan</t>
  </si>
  <si>
    <t>Dalam bentuk:</t>
  </si>
  <si>
    <t>1)</t>
  </si>
  <si>
    <t>Monograf</t>
  </si>
  <si>
    <t>2)</t>
  </si>
  <si>
    <t>Buku referensi</t>
  </si>
  <si>
    <t>b</t>
  </si>
  <si>
    <t>Jurnal ilmiah:</t>
  </si>
  <si>
    <t>Internasional</t>
  </si>
  <si>
    <t>Nasional terakreditasi</t>
  </si>
  <si>
    <t>3)</t>
  </si>
  <si>
    <t>Tidak terakreditasi</t>
  </si>
  <si>
    <t>Seminar</t>
  </si>
  <si>
    <t>Disajikan tingkat:</t>
  </si>
  <si>
    <r>
      <t>a) Internasional</t>
    </r>
    <r>
      <rPr>
        <sz val="11"/>
        <color rgb="FF000000"/>
        <rFont val="Times New Roman"/>
        <family val="1"/>
      </rPr>
      <t> </t>
    </r>
  </si>
  <si>
    <r>
      <t>b) Nasional</t>
    </r>
    <r>
      <rPr>
        <sz val="11"/>
        <color rgb="FF000000"/>
        <rFont val="Times New Roman"/>
        <family val="1"/>
      </rPr>
      <t> </t>
    </r>
  </si>
  <si>
    <t>Poster tingkat:</t>
  </si>
  <si>
    <t>d</t>
  </si>
  <si>
    <t>Dalam koran/majalah populer/umum</t>
  </si>
  <si>
    <t>Hasil penelitian atau hasil pemikiran yang tidak di publikasikan (tersimpan di perpustakaan perguruan tinggi)</t>
  </si>
  <si>
    <t>Menerjemahkan / menyadur buku ilmiah</t>
  </si>
  <si>
    <t>Diterbitkan dan diedarkan secara nasional.</t>
  </si>
  <si>
    <t>Mengedit/menyunting karya ilmiah</t>
  </si>
  <si>
    <t>Membuat rencana dan karya teknologi yang dipatenkan</t>
  </si>
  <si>
    <t>Nasional</t>
  </si>
  <si>
    <t xml:space="preserve">Membuat rancangan dan karya teknologi, rancangan dan karya seni monumental/seni pertunjukan/karya sastra </t>
  </si>
  <si>
    <t>Tingkat internasional</t>
  </si>
  <si>
    <t>Tingkat nasional</t>
  </si>
  <si>
    <t>Tingkat lokal</t>
  </si>
  <si>
    <t>IV</t>
  </si>
  <si>
    <t>PELAKSANAAN PENGABDIAN KEPADA MASYARAKAT</t>
  </si>
  <si>
    <t>Menduduki jabatan pimpinan</t>
  </si>
  <si>
    <t>Menduduki jabatan pimpinan pada lembaga pemerintahan/pejabat negara yang harus dibebaskan dari jabatan organiknya</t>
  </si>
  <si>
    <t>Melaksankan pengembangan hasil pendidikan dan penelitian</t>
  </si>
  <si>
    <t>Melaksanakan pengembangan hasil pendidikan dan penelitian yang dapat dimanfaatkan oleh masyarakat</t>
  </si>
  <si>
    <t>Memberi latihan/penyuluhan/penataran/ceramah pada masyarakat</t>
  </si>
  <si>
    <t>Terjadwal/terprogram</t>
  </si>
  <si>
    <t>Dalam satu semester atau lebih</t>
  </si>
  <si>
    <r>
      <t>Tingkat internasional</t>
    </r>
    <r>
      <rPr>
        <sz val="11"/>
        <color rgb="FF000000"/>
        <rFont val="Times New Roman"/>
        <family val="1"/>
      </rPr>
      <t> </t>
    </r>
  </si>
  <si>
    <r>
      <t>Tingkat nasional</t>
    </r>
    <r>
      <rPr>
        <sz val="11"/>
        <color rgb="FF000000"/>
        <rFont val="Times New Roman"/>
        <family val="1"/>
      </rPr>
      <t> </t>
    </r>
  </si>
  <si>
    <t>Kurang dari satu semester dan minimal satu bulan</t>
  </si>
  <si>
    <r>
      <t>Tingkat lokal</t>
    </r>
    <r>
      <rPr>
        <sz val="11"/>
        <color rgb="FF000000"/>
        <rFont val="Times New Roman"/>
        <family val="1"/>
      </rPr>
      <t> </t>
    </r>
  </si>
  <si>
    <t>Insidental</t>
  </si>
  <si>
    <t>Memberi pelayanan kepada masyarakat atau kegiatan lain yang menunjang pelaksanaan tugas umum pemerintah dan pembangunan</t>
  </si>
  <si>
    <t>Berdasarkan bidang keahlian</t>
  </si>
  <si>
    <t>Berdasarkan penugasan lembaga perguruan tinggi</t>
  </si>
  <si>
    <t>Berdasarkan fungsi/jabatan</t>
  </si>
  <si>
    <t xml:space="preserve">Membuat/menulis karya pengabdian </t>
  </si>
  <si>
    <t>Membuat/menulis karya pengabdian pada masyarakat yang tidak dipublikasikan</t>
  </si>
  <si>
    <t xml:space="preserve">JUMLAH UNSUR UTAMA </t>
  </si>
  <si>
    <t>VI</t>
  </si>
  <si>
    <t>PENUNJANG TUGAS DOSEN</t>
  </si>
  <si>
    <t>Menjadi anggota dalam suatu Panitia/Badan pada perguruan tinggi</t>
  </si>
  <si>
    <t>Sebagai ketua/wakil ketua merangkap anggota</t>
  </si>
  <si>
    <t>Sebagai anggota</t>
  </si>
  <si>
    <t>Menjadi anggota panitia/badan pada lembaga pemerintah</t>
  </si>
  <si>
    <t>Panitia pusat</t>
  </si>
  <si>
    <t>Ketua/Wakil Ketua</t>
  </si>
  <si>
    <t>Anggota</t>
  </si>
  <si>
    <t>Panitia daerah</t>
  </si>
  <si>
    <t>Menjadi anggota organisasi profesi</t>
  </si>
  <si>
    <t>a</t>
  </si>
  <si>
    <t>Pengurus</t>
  </si>
  <si>
    <t>Anggota atas permintaan</t>
  </si>
  <si>
    <t>c</t>
  </si>
  <si>
    <t>Mewakili perguruan tinggi/lembaga pemerintah</t>
  </si>
  <si>
    <t>Mewakili perguruan tinggi/lembaga pemerintah duduk dalam panitia antar lembaga</t>
  </si>
  <si>
    <t>Menjadi anggota delegasi nasional ke pertemuan internasional</t>
  </si>
  <si>
    <t>Sebagai ketua delegasi</t>
  </si>
  <si>
    <t>Sebagai anggota delegasi</t>
  </si>
  <si>
    <t>Berperan serta aktif dalam pertemuan ilmiah</t>
  </si>
  <si>
    <t>Tingkat internasional/nasional/regional sebagai :</t>
  </si>
  <si>
    <t>Ketua</t>
  </si>
  <si>
    <t xml:space="preserve">Di lingkungan perguruan tinggi </t>
  </si>
  <si>
    <t>sebagai :</t>
  </si>
  <si>
    <r>
      <t>Anggota</t>
    </r>
    <r>
      <rPr>
        <sz val="11"/>
        <color rgb="FF000000"/>
        <rFont val="Times New Roman"/>
        <family val="1"/>
      </rPr>
      <t> </t>
    </r>
  </si>
  <si>
    <t>Mendapat penghargaan/ tanda jasa</t>
  </si>
  <si>
    <t>Penghargaan/tanda jasa Satya Lancana Karya Satya</t>
  </si>
  <si>
    <t>30 (tiga puluh) tahun</t>
  </si>
  <si>
    <t>20 (dua puluh) tahun</t>
  </si>
  <si>
    <t>10 (sepuluh) tahun</t>
  </si>
  <si>
    <t>Memperoleh penghargaan lainnya</t>
  </si>
  <si>
    <t>Tingkat provinsi</t>
  </si>
  <si>
    <t>Menulis buku pelajaran SLTA ke bawah yang diterbitkan dan diedarkan secara nasional</t>
  </si>
  <si>
    <t>Buku SLTA atau setingkat</t>
  </si>
  <si>
    <t>Buku SLTP atau setingkat</t>
  </si>
  <si>
    <t>Buku SD atau setingkat</t>
  </si>
  <si>
    <t>Mempunyai prestasi di bidang olahraga/humaniora</t>
  </si>
  <si>
    <t>Tingkat daerah/lokal</t>
  </si>
  <si>
    <t xml:space="preserve">Keanggotaan dalam tim penilaian </t>
  </si>
  <si>
    <t>Menjadi anggota tim penilaian  jabatan Akademik Dosen</t>
  </si>
  <si>
    <t>JUMLAH UNSUR PENUNJANG</t>
  </si>
  <si>
    <t>KEMENTERIAN PENDIDIKAN DAN KEBUDAYAAN</t>
  </si>
  <si>
    <t>REPUBLIK INDONESIA</t>
  </si>
  <si>
    <t>RESUME USUL PENETAPAN ANGKA KREDIT</t>
  </si>
  <si>
    <t>JABATAN TENAGA PENGAJAR PERGURUAN TINGGI</t>
  </si>
  <si>
    <r>
      <t>PERGURUAN TINGGI SWASTA / KOPERTIS  :</t>
    </r>
    <r>
      <rPr>
        <sz val="8.5"/>
        <color theme="1"/>
        <rFont val="Times New Roman"/>
        <family val="1"/>
      </rPr>
      <t xml:space="preserve"> UNIVERSITAS TRIBHUWANA TUNGGADEWI / KOPERTIS WILAYAH VII SURABAYA</t>
    </r>
  </si>
  <si>
    <t>I.</t>
  </si>
  <si>
    <t>N A M A</t>
  </si>
  <si>
    <t>Tempat dan Tanggal lahir</t>
  </si>
  <si>
    <t>Pangkat dan Golongan / T.M.T</t>
  </si>
  <si>
    <t>Jabatan Tenaga Pengajar / T.M.T</t>
  </si>
  <si>
    <t>Fakultas/Sekolah Tinggi/Akademi</t>
  </si>
  <si>
    <t>Jurusan/Program Studi/Mata kuliah yang dibina</t>
  </si>
  <si>
    <t>Diusulkan menjadi / T.M.T.</t>
  </si>
  <si>
    <t>NO.</t>
  </si>
  <si>
    <t>BIDANG DAN BUTIR KEGIATAN YANG DINILAI</t>
  </si>
  <si>
    <t>A  *)</t>
  </si>
  <si>
    <t>B  *)</t>
  </si>
  <si>
    <t>C  *)</t>
  </si>
  <si>
    <t>D  *)</t>
  </si>
  <si>
    <t>Lama</t>
  </si>
  <si>
    <t>Baru</t>
  </si>
  <si>
    <t>Jumlah Usul Angka Kredit</t>
  </si>
  <si>
    <t>Kelebihan AK yang lalu</t>
  </si>
  <si>
    <t>Jumlah AK seluruhnya</t>
  </si>
  <si>
    <t>Jumlah Angka Kredit yang Seharusnya</t>
  </si>
  <si>
    <t>HASIL PENILAIAN TIM PENILAI PUSAT</t>
  </si>
  <si>
    <t>PERTIMBANGAN</t>
  </si>
  <si>
    <t>TANDA TANGAN / PARAF</t>
  </si>
  <si>
    <r>
      <t>1.</t>
    </r>
    <r>
      <rPr>
        <sz val="7"/>
        <color theme="1"/>
        <rFont val="Times New Roman"/>
        <family val="1"/>
      </rPr>
      <t xml:space="preserve">        </t>
    </r>
    <r>
      <rPr>
        <sz val="8.5"/>
        <color theme="1"/>
        <rFont val="Times New Roman"/>
        <family val="1"/>
      </rPr>
      <t>Dapat dipertimbangkan/disetujui menjadi :</t>
    </r>
  </si>
  <si>
    <t>karena telah memenuhi persyaratan angka kredit.</t>
  </si>
  <si>
    <r>
      <t>2.</t>
    </r>
    <r>
      <rPr>
        <sz val="7"/>
        <color theme="1"/>
        <rFont val="Times New Roman"/>
        <family val="1"/>
      </rPr>
      <t xml:space="preserve">        </t>
    </r>
    <r>
      <rPr>
        <sz val="8.5"/>
        <color theme="1"/>
        <rFont val="Times New Roman"/>
        <family val="1"/>
      </rPr>
      <t>Belum dapat dipertimbangkan/belum disetujui karena :</t>
    </r>
  </si>
  <si>
    <t>……………………………………………………….</t>
  </si>
  <si>
    <t xml:space="preserve">      ……………………………………………………….</t>
  </si>
  <si>
    <t>Penilai I :</t>
  </si>
  <si>
    <t>Kegiatan</t>
  </si>
  <si>
    <t>Menghasilkan Karya Ilmiah</t>
  </si>
  <si>
    <t>Menerjemahkan/Penyaduran Buku Ilmiah</t>
  </si>
  <si>
    <t>Mengedit/Menyunting Karya Ilmiah</t>
  </si>
  <si>
    <t>Memuat Rencana dan Karya Teknologi yang Dipantenkan</t>
  </si>
  <si>
    <t>Membuat Rancangan dan Karya Teknologi, Rancangan dan Karya Seni Monumental/Seni Pertunjukan/ Karya Sastra</t>
  </si>
  <si>
    <t>Total Jumlah Penelitian</t>
  </si>
  <si>
    <t>Mewakili perguruan tinggi/ lembaga pemerintah</t>
  </si>
  <si>
    <t>Tingkat internasional/nasional/regional sebagai Peserta/ pemakalah</t>
  </si>
  <si>
    <t>Setiap tahun</t>
  </si>
  <si>
    <t>Menulis buku pelajaran SMTA ke bawah yang diterbitkan dan diedarkan secara nasional</t>
  </si>
  <si>
    <t>Mempunyai prestasi di bidang olahraga / humaniora</t>
  </si>
  <si>
    <t>Total J</t>
  </si>
  <si>
    <t>Total Jumlah Penunjang</t>
  </si>
  <si>
    <t>LEKTOR       ……………. TMT : …………………..</t>
  </si>
  <si>
    <t>Mengembangkan Program Kuliah</t>
  </si>
  <si>
    <t>Menyampaikan Orasi Ilmiah</t>
  </si>
  <si>
    <t>Total K</t>
  </si>
  <si>
    <t>Total L</t>
  </si>
  <si>
    <t>Total M</t>
  </si>
  <si>
    <t>Berdasar bidang keahlian</t>
  </si>
  <si>
    <t>Berdasar penugasan PT</t>
  </si>
  <si>
    <t>Berdasar fungsi/jabatan</t>
  </si>
  <si>
    <t>Poster Internasional</t>
  </si>
  <si>
    <t>Poster Nasional</t>
  </si>
  <si>
    <t>Hasil penelitian dipublikasi dalam koran</t>
  </si>
  <si>
    <t>Hasil penelitian yang tidak dipublikasikan</t>
  </si>
  <si>
    <t>Lokal</t>
  </si>
  <si>
    <t>(Ketua panitia pusat)</t>
  </si>
  <si>
    <t>(Anggota Panitia pusat)</t>
  </si>
  <si>
    <t>(Ketua panitia daerah)</t>
  </si>
  <si>
    <t>(Anggota Panitia daerah)</t>
  </si>
  <si>
    <t>(internasional, pengurus)</t>
  </si>
  <si>
    <t>(internasional, anggota atas permintaan)</t>
  </si>
  <si>
    <t>(internasional, anggota)</t>
  </si>
  <si>
    <t>(nasional, pengurus)</t>
  </si>
  <si>
    <t>(nasional, anggota atas permintaan)</t>
  </si>
  <si>
    <t>(ketua delegasi)</t>
  </si>
  <si>
    <t>(anggota delegasi)</t>
  </si>
  <si>
    <t>(Satya Lancana Karya Satya, 30 tahun)</t>
  </si>
  <si>
    <t>(Satya Lancana Karya Satya, 20 tahun)</t>
  </si>
  <si>
    <t>(Satya Lancana Karya Satya, 10 tahun)</t>
  </si>
  <si>
    <t>(tingkat internasional)</t>
  </si>
  <si>
    <t>(tingkat provinsi)</t>
  </si>
  <si>
    <t>(SLTA)</t>
  </si>
  <si>
    <t>(SLTP)</t>
  </si>
  <si>
    <t>(SD)</t>
  </si>
  <si>
    <t>(internasional)</t>
  </si>
  <si>
    <t>(nasional)</t>
  </si>
  <si>
    <t>(lokal)</t>
  </si>
  <si>
    <t>Keanggotaan dalam tim penilaian</t>
  </si>
  <si>
    <t>Semester genap 2015/2016</t>
  </si>
  <si>
    <t>setiap kegiatan</t>
  </si>
  <si>
    <t>Semester ganjil 2016/2017</t>
  </si>
  <si>
    <t>sertifikat keanggotaan</t>
  </si>
  <si>
    <t>Semester Ganjil 2016/2017</t>
  </si>
  <si>
    <t>Semester Genap 2016/2017</t>
  </si>
  <si>
    <t>Semester genap 2016/2017</t>
  </si>
  <si>
    <t>Penjumlahan</t>
  </si>
  <si>
    <t>Total</t>
  </si>
  <si>
    <t>Semester Ganjil 2015/2016</t>
  </si>
  <si>
    <t>PENJUMLAHAN</t>
  </si>
  <si>
    <t>TOTAL</t>
  </si>
  <si>
    <t>Setiap mahasiswa</t>
  </si>
  <si>
    <t>Semester ganjil 2015/2016</t>
  </si>
  <si>
    <t>semester ganjil 2016/2017</t>
  </si>
  <si>
    <t>setiap jurnal</t>
  </si>
  <si>
    <t>setiap makalah</t>
  </si>
  <si>
    <t>setiap semester</t>
  </si>
  <si>
    <t>Semester Genap 2015/2016</t>
  </si>
  <si>
    <t>setiap sertifikat</t>
  </si>
  <si>
    <t>Surat Keputusan No. 04/TB.KP-510/I/2016</t>
  </si>
  <si>
    <t>tiap semester</t>
  </si>
  <si>
    <t>Mengembangkan Bahan Kuliah</t>
  </si>
  <si>
    <t>buku ajar</t>
  </si>
  <si>
    <t>kepala laboratorium</t>
  </si>
  <si>
    <t>Sekretaris jurusan pada politeknik/akademik dan kepala laboratorium universitas/institut/sekolah tinggi/politeknik/akademi</t>
  </si>
  <si>
    <t>kode</t>
  </si>
  <si>
    <t xml:space="preserve">II.A.1.b.3 </t>
  </si>
  <si>
    <t>Jurnal Nasional</t>
  </si>
  <si>
    <t>II.A.1.c.1.a.1</t>
  </si>
  <si>
    <t xml:space="preserve">II.A.1.c.1.b.1 </t>
  </si>
  <si>
    <t xml:space="preserve">II.A.1.c.1.a.1 </t>
  </si>
  <si>
    <t>Semester ganjil 2017/2018</t>
  </si>
  <si>
    <t>Semester Ganjil 2017/2018</t>
  </si>
  <si>
    <t>Peer Reviewer Jurnal pada Program Studi Arsitektur Lanskap ta ganjil 2017.2018</t>
  </si>
  <si>
    <t>setiap periode jabatan</t>
  </si>
  <si>
    <t xml:space="preserve">Nilai pendidikan minimal </t>
  </si>
  <si>
    <t>Lektor 200 = 45% x (200-150)</t>
  </si>
  <si>
    <t>Lektor 300 = 45% x (300-150)</t>
  </si>
  <si>
    <t xml:space="preserve">Nilai penelitian minimal </t>
  </si>
  <si>
    <t>Lektor 200 = 35% x (200-150)</t>
  </si>
  <si>
    <t>Lektor 300 = 35% x (300-150)</t>
  </si>
  <si>
    <t xml:space="preserve">Nilai abdimas minimal </t>
  </si>
  <si>
    <t>Lektor 200 = 10% x (200-150)</t>
  </si>
  <si>
    <t>Lektor 300 = 10% x (300-150)</t>
  </si>
  <si>
    <t>Semester Genap 2017/2018</t>
  </si>
  <si>
    <t>Total = 60.5 sks</t>
  </si>
  <si>
    <t>INSTANSI : Universitas Tribhuwana Tunggadewi</t>
  </si>
  <si>
    <t>Demikian pernyataan ini dibuat untuk dapat dipergunakan sebagaimana mestinya.</t>
  </si>
  <si>
    <t>Malang, September 2018</t>
  </si>
  <si>
    <t>NIDN -</t>
  </si>
  <si>
    <t>Dekan Fakultas Pertanian</t>
  </si>
  <si>
    <t>Dr. Ir. Amir Hamzah, MP</t>
  </si>
  <si>
    <t>SURAT PERNYATAAN</t>
  </si>
  <si>
    <t>KEGIATAN UNSUR PENGEMBANGAN DIRI</t>
  </si>
  <si>
    <t>Yang bertanda tangan dibawah ini  :</t>
  </si>
  <si>
    <t>NIP/NIDN</t>
  </si>
  <si>
    <t>Pangkat/golongan</t>
  </si>
  <si>
    <t>ruang/TMT</t>
  </si>
  <si>
    <t>Jabatan</t>
  </si>
  <si>
    <t>Unit Kerja</t>
  </si>
  <si>
    <t>Menyatakan bahwa :</t>
  </si>
  <si>
    <t>Pangkat/golongan ruang/TMT</t>
  </si>
  <si>
    <t>Telah melaksanakan kegiatan pengembangan diri tugas dosen sebagai berikut :</t>
  </si>
  <si>
    <t>MASA PENILAIAN : Juli 2015 - Juli 2018</t>
  </si>
  <si>
    <t>Surat Keputusan Dekan Fakultas Pertanian No. 4186/TB-FP/TU.350/XII/2015</t>
  </si>
  <si>
    <t>Surat Keputusan Dekan Fakultas Pertanian No. 01/TB-FP/TU.350/I/2017</t>
  </si>
  <si>
    <t>semester Genap 2015/2016</t>
  </si>
  <si>
    <t>Rata-rata</t>
  </si>
  <si>
    <t>angka kredit</t>
  </si>
  <si>
    <t>Surat Tugas Penguji Skripsi Mahasiswa No. 3961/TB-FP/DL-120/08/2017, Undangan Ujian Skripsi  No. 3961/TB-FP/DL-120/08/2017, Bukti Kinerja</t>
  </si>
  <si>
    <t>lembar pengesahan dan bukti kinerja</t>
  </si>
  <si>
    <t>Surat Keputusan Dekan FP No. 4614/TB.FP/KP.310/IX/ 2015, bukti kinerja</t>
  </si>
  <si>
    <t>Peserta</t>
  </si>
  <si>
    <t>setiap buku</t>
  </si>
  <si>
    <t>Semester genap 2017/2018</t>
  </si>
  <si>
    <t>SPPD Nomor : 325/TB-PPM-210/VIII/2016. Surat Tugas No. 324/TB-PPM-120/VIII/2016, Cover, Lembar Pengesahan, Daftar Isi, Laporan</t>
  </si>
  <si>
    <t>Sertifikat kegiatan No. iplbi.052/T.ILMIAH//2016, Surat Tugas No : 4529/TB.FP/KP-220/X/2016, SPPD No : 4529/TB.FP/TU-420/X/2016</t>
  </si>
  <si>
    <t xml:space="preserve">: </t>
  </si>
  <si>
    <t>Pelatihan Penulisan Proposal Program Kreativitas Mahasiswa (PKM)</t>
  </si>
  <si>
    <t>Pelatihan Pekerti di Universitas B (Lamanya 8jam/hari x 5hari = 40 jam)</t>
  </si>
  <si>
    <t>Pelatihan Applied Approach (AA) di Universitas  B tanggal 18-20 April 201 (Lamanya 8jam/hari x 3hari = 24 jam)</t>
  </si>
  <si>
    <t>Surat Keputusan No</t>
  </si>
  <si>
    <t>Anggota organisasi profesi nasional I</t>
  </si>
  <si>
    <t>Seminar Nasional T</t>
  </si>
  <si>
    <t xml:space="preserve">Juara 1 Lomba </t>
  </si>
  <si>
    <t>Sertifikat Kegiatan, Artikel  : http://www.</t>
  </si>
  <si>
    <t>Penulis pertama (1 dari 4 orang) Jurnal Ilmiah Nasional Tidak Terakreditasi,  judul : abcd, Jurnal . Volume 8 Nomor 2 Oktober 2016, Halaman 105-118. ISSN . e-ISSN 2</t>
  </si>
  <si>
    <t>halaman sampul, dewan redaksi, daftar isi, bukti kinerja. Alamat Website : http://journal.</t>
  </si>
  <si>
    <t>reviewer 1</t>
  </si>
  <si>
    <t>reviewer 2</t>
  </si>
  <si>
    <t>Mengasuh MK. abcd. PS. xyz, 4 sks, 2 orang tim = (4 sks/ 2orang) = 2 sks</t>
  </si>
  <si>
    <t xml:space="preserve">SK Dekan Fakultas Pertanian UNITRI, Nomor : /TB.FP/KP-310/VIII/2015, dan Berita Acara Perkuliahan </t>
  </si>
  <si>
    <t xml:space="preserve">SK Dekan Fakultas Pertanian UNITRI, Nomor : 1/TB.FP/KP-310/II/2016, dan Berita Acara Perkuliahan </t>
  </si>
  <si>
    <t>Membimbing skripsi atas nama  sebagai pembimbing kedua</t>
  </si>
  <si>
    <t>Membimbing skripsi atas nama , sebagai pembimbing kedua</t>
  </si>
  <si>
    <t xml:space="preserve">Menguji skripsi mahasiswa S1 Prodi Arsitektur Lanskap atas nama </t>
  </si>
  <si>
    <t xml:space="preserve">Bertugas sebagai Dosen Penasehat Akademik/Wali Mahasiswa PS </t>
  </si>
  <si>
    <t>Penulis utama buku ajar :</t>
  </si>
  <si>
    <t xml:space="preserve">produk buku, ISBN, Rencana Perkuliahan, Semester, link perpusnas : </t>
  </si>
  <si>
    <t xml:space="preserve">Surat Keputusan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</si>
</sst>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;[Red]0"/>
    <numFmt numFmtId="166" formatCode="0.0;[Red]0.0"/>
    <numFmt numFmtId="167" formatCode="0.00;[Red]0.00"/>
    <numFmt numFmtId="168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0"/>
      <color indexed="53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8.5"/>
      <color theme="1"/>
      <name val="Times New Roman"/>
      <family val="1"/>
    </font>
    <font>
      <b/>
      <u/>
      <sz val="8.5"/>
      <color theme="1"/>
      <name val="Times New Roman"/>
      <family val="1"/>
    </font>
    <font>
      <sz val="8.5"/>
      <color theme="1"/>
      <name val="Times New Roman"/>
      <family val="1"/>
    </font>
    <font>
      <sz val="8.5"/>
      <color rgb="FFFF0000"/>
      <name val="Times New Roman"/>
      <family val="1"/>
    </font>
    <font>
      <sz val="8.5"/>
      <color rgb="FF000000"/>
      <name val="Times New Roman"/>
      <family val="1"/>
    </font>
    <font>
      <b/>
      <sz val="8.5"/>
      <color rgb="FFFF0000"/>
      <name val="Times New Roman"/>
      <family val="1"/>
    </font>
    <font>
      <b/>
      <sz val="8.5"/>
      <color rgb="FF000000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0" tint="-0.14999847407452621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2"/>
      <color theme="0" tint="-0.14999847407452621"/>
      <name val="Times New Roman"/>
      <family val="1"/>
    </font>
    <font>
      <b/>
      <sz val="12"/>
      <color theme="0" tint="-0.14999847407452621"/>
      <name val="Times New Roman"/>
      <family val="1"/>
    </font>
    <font>
      <b/>
      <sz val="12"/>
      <color theme="0" tint="-4.9989318521683403E-2"/>
      <name val="Times New Roman"/>
      <family val="1"/>
    </font>
    <font>
      <sz val="12"/>
      <color theme="0" tint="-4.9989318521683403E-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4" fontId="32" fillId="0" borderId="0" applyFont="0" applyFill="0" applyBorder="0" applyAlignment="0" applyProtection="0"/>
  </cellStyleXfs>
  <cellXfs count="360">
    <xf numFmtId="0" fontId="0" fillId="0" borderId="0" xfId="0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165" fontId="4" fillId="0" borderId="0" xfId="2" applyNumberFormat="1" applyFont="1" applyAlignment="1">
      <alignment horizontal="center"/>
    </xf>
    <xf numFmtId="0" fontId="3" fillId="0" borderId="0" xfId="2" applyFill="1" applyBorder="1" applyAlignment="1">
      <alignment horizontal="center"/>
    </xf>
    <xf numFmtId="0" fontId="3" fillId="0" borderId="0" xfId="2" applyFill="1" applyBorder="1"/>
    <xf numFmtId="0" fontId="3" fillId="0" borderId="0" xfId="2" applyFill="1"/>
    <xf numFmtId="0" fontId="3" fillId="0" borderId="0" xfId="2"/>
    <xf numFmtId="0" fontId="3" fillId="0" borderId="0" xfId="2" applyFill="1" applyAlignment="1">
      <alignment horizontal="center"/>
    </xf>
    <xf numFmtId="0" fontId="3" fillId="0" borderId="0" xfId="2" applyAlignment="1">
      <alignment horizontal="center"/>
    </xf>
    <xf numFmtId="0" fontId="3" fillId="0" borderId="0" xfId="2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0" fontId="3" fillId="0" borderId="0" xfId="2" applyAlignment="1">
      <alignment horizontal="center" vertical="center"/>
    </xf>
    <xf numFmtId="0" fontId="5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0" fontId="4" fillId="0" borderId="0" xfId="2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Fill="1"/>
    <xf numFmtId="0" fontId="5" fillId="0" borderId="0" xfId="2" applyFont="1" applyFill="1" applyBorder="1" applyAlignment="1">
      <alignment horizontal="justify" vertical="top" wrapText="1"/>
    </xf>
    <xf numFmtId="0" fontId="4" fillId="0" borderId="0" xfId="2" applyFont="1" applyFill="1" applyBorder="1" applyAlignment="1">
      <alignment horizontal="justify" vertical="top" wrapText="1"/>
    </xf>
    <xf numFmtId="0" fontId="3" fillId="0" borderId="0" xfId="2" applyFont="1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/>
    <xf numFmtId="0" fontId="5" fillId="0" borderId="0" xfId="2" applyFont="1"/>
    <xf numFmtId="0" fontId="3" fillId="0" borderId="0" xfId="2" applyAlignment="1">
      <alignment horizontal="left"/>
    </xf>
    <xf numFmtId="165" fontId="3" fillId="0" borderId="0" xfId="2" applyNumberFormat="1" applyAlignment="1">
      <alignment horizontal="center"/>
    </xf>
    <xf numFmtId="0" fontId="4" fillId="0" borderId="0" xfId="2" applyFont="1"/>
    <xf numFmtId="0" fontId="8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vertical="top" wrapText="1"/>
    </xf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0" fontId="3" fillId="0" borderId="0" xfId="2" applyBorder="1" applyAlignment="1">
      <alignment horizontal="center"/>
    </xf>
    <xf numFmtId="0" fontId="3" fillId="0" borderId="0" xfId="2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0" fontId="22" fillId="2" borderId="3" xfId="0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165" fontId="25" fillId="0" borderId="1" xfId="2" applyNumberFormat="1" applyFont="1" applyBorder="1" applyAlignment="1">
      <alignment horizontal="center" vertical="center" wrapText="1"/>
    </xf>
    <xf numFmtId="0" fontId="25" fillId="3" borderId="1" xfId="2" applyFont="1" applyFill="1" applyBorder="1" applyAlignment="1">
      <alignment horizontal="center" vertical="center"/>
    </xf>
    <xf numFmtId="165" fontId="25" fillId="3" borderId="1" xfId="2" applyNumberFormat="1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/>
    </xf>
    <xf numFmtId="165" fontId="25" fillId="0" borderId="1" xfId="2" applyNumberFormat="1" applyFont="1" applyBorder="1" applyAlignment="1">
      <alignment horizontal="center"/>
    </xf>
    <xf numFmtId="0" fontId="25" fillId="0" borderId="1" xfId="2" applyFont="1" applyBorder="1" applyAlignment="1">
      <alignment horizontal="center" vertical="top" wrapText="1"/>
    </xf>
    <xf numFmtId="165" fontId="25" fillId="0" borderId="1" xfId="2" applyNumberFormat="1" applyFont="1" applyBorder="1" applyAlignment="1">
      <alignment horizontal="center" vertical="top" wrapText="1"/>
    </xf>
    <xf numFmtId="0" fontId="25" fillId="0" borderId="1" xfId="2" applyFont="1" applyBorder="1" applyAlignment="1">
      <alignment horizontal="left" vertical="top" wrapText="1"/>
    </xf>
    <xf numFmtId="0" fontId="26" fillId="0" borderId="1" xfId="2" applyFont="1" applyBorder="1" applyAlignment="1">
      <alignment horizontal="center" vertical="top" wrapText="1"/>
    </xf>
    <xf numFmtId="165" fontId="26" fillId="0" borderId="1" xfId="2" applyNumberFormat="1" applyFont="1" applyBorder="1" applyAlignment="1">
      <alignment horizontal="center" vertical="top" wrapText="1"/>
    </xf>
    <xf numFmtId="0" fontId="26" fillId="0" borderId="1" xfId="2" applyFont="1" applyFill="1" applyBorder="1" applyAlignment="1">
      <alignment horizontal="center" vertical="top" wrapText="1"/>
    </xf>
    <xf numFmtId="0" fontId="26" fillId="0" borderId="1" xfId="2" applyFont="1" applyFill="1" applyBorder="1" applyAlignment="1">
      <alignment horizontal="left" vertical="top" wrapText="1"/>
    </xf>
    <xf numFmtId="165" fontId="26" fillId="0" borderId="1" xfId="2" applyNumberFormat="1" applyFont="1" applyFill="1" applyBorder="1" applyAlignment="1">
      <alignment horizontal="center" vertical="top" wrapText="1"/>
    </xf>
    <xf numFmtId="0" fontId="26" fillId="0" borderId="1" xfId="2" applyFont="1" applyBorder="1" applyAlignment="1">
      <alignment horizontal="left" vertical="top" wrapText="1"/>
    </xf>
    <xf numFmtId="0" fontId="25" fillId="0" borderId="1" xfId="2" applyFont="1" applyBorder="1" applyAlignment="1">
      <alignment horizontal="left" vertical="center" wrapText="1"/>
    </xf>
    <xf numFmtId="0" fontId="26" fillId="0" borderId="1" xfId="2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3" fillId="5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0" fontId="25" fillId="5" borderId="1" xfId="2" applyFont="1" applyFill="1" applyBorder="1" applyAlignment="1">
      <alignment horizontal="left" vertical="top" wrapText="1"/>
    </xf>
    <xf numFmtId="0" fontId="26" fillId="0" borderId="3" xfId="2" applyFont="1" applyBorder="1" applyAlignment="1">
      <alignment horizontal="left" vertical="top" wrapText="1"/>
    </xf>
    <xf numFmtId="0" fontId="25" fillId="5" borderId="1" xfId="2" applyFont="1" applyFill="1" applyBorder="1" applyAlignment="1">
      <alignment horizontal="center"/>
    </xf>
    <xf numFmtId="167" fontId="25" fillId="5" borderId="1" xfId="2" applyNumberFormat="1" applyFont="1" applyFill="1" applyBorder="1" applyAlignment="1">
      <alignment horizontal="center"/>
    </xf>
    <xf numFmtId="0" fontId="25" fillId="6" borderId="1" xfId="2" applyFont="1" applyFill="1" applyBorder="1" applyAlignment="1">
      <alignment horizontal="left"/>
    </xf>
    <xf numFmtId="0" fontId="23" fillId="6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top"/>
    </xf>
    <xf numFmtId="0" fontId="24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5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22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4" fillId="0" borderId="0" xfId="0" applyFont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1" xfId="0" applyFont="1" applyBorder="1" applyAlignment="1">
      <alignment horizontal="center" vertical="top" wrapText="1"/>
    </xf>
    <xf numFmtId="0" fontId="3" fillId="0" borderId="0" xfId="2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3" fillId="0" borderId="0" xfId="2" applyBorder="1" applyAlignment="1">
      <alignment horizontal="center" vertical="center"/>
    </xf>
    <xf numFmtId="0" fontId="3" fillId="0" borderId="1" xfId="2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6" fillId="0" borderId="3" xfId="0" applyFont="1" applyBorder="1" applyAlignment="1">
      <alignment vertical="top" wrapText="1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Alignment="1">
      <alignment vertical="top"/>
    </xf>
    <xf numFmtId="0" fontId="3" fillId="0" borderId="0" xfId="2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6" fontId="26" fillId="0" borderId="1" xfId="2" applyNumberFormat="1" applyFont="1" applyBorder="1" applyAlignment="1">
      <alignment horizontal="center" vertical="top" wrapText="1"/>
    </xf>
    <xf numFmtId="166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0" borderId="0" xfId="2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168" fontId="25" fillId="0" borderId="1" xfId="3" applyNumberFormat="1" applyFont="1" applyBorder="1" applyAlignment="1">
      <alignment horizontal="center" vertical="top" wrapText="1"/>
    </xf>
    <xf numFmtId="0" fontId="3" fillId="0" borderId="0" xfId="2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7" borderId="1" xfId="2" applyFont="1" applyFill="1" applyBorder="1" applyAlignment="1">
      <alignment horizontal="center" vertical="center" wrapText="1"/>
    </xf>
    <xf numFmtId="0" fontId="4" fillId="7" borderId="0" xfId="2" applyFont="1" applyFill="1" applyBorder="1" applyAlignment="1">
      <alignment horizontal="justify" vertical="top" wrapText="1"/>
    </xf>
    <xf numFmtId="0" fontId="4" fillId="7" borderId="0" xfId="2" applyFont="1" applyFill="1" applyBorder="1" applyAlignment="1">
      <alignment vertical="top" wrapText="1"/>
    </xf>
    <xf numFmtId="0" fontId="3" fillId="7" borderId="0" xfId="2" applyFill="1" applyBorder="1" applyAlignment="1">
      <alignment horizontal="center"/>
    </xf>
    <xf numFmtId="0" fontId="3" fillId="7" borderId="0" xfId="2" applyFill="1" applyBorder="1"/>
    <xf numFmtId="0" fontId="3" fillId="7" borderId="0" xfId="2" applyFill="1"/>
    <xf numFmtId="0" fontId="25" fillId="0" borderId="1" xfId="2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165" fontId="25" fillId="0" borderId="1" xfId="2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 wrapText="1"/>
    </xf>
    <xf numFmtId="2" fontId="18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top"/>
    </xf>
    <xf numFmtId="168" fontId="2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0" xfId="2" applyFill="1" applyBorder="1" applyAlignment="1">
      <alignment horizontal="center"/>
    </xf>
    <xf numFmtId="0" fontId="0" fillId="0" borderId="3" xfId="0" applyBorder="1" applyAlignment="1">
      <alignment vertical="top"/>
    </xf>
    <xf numFmtId="2" fontId="23" fillId="0" borderId="1" xfId="0" applyNumberFormat="1" applyFont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3" fillId="0" borderId="0" xfId="2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5" fillId="0" borderId="1" xfId="2" applyFont="1" applyBorder="1" applyAlignment="1">
      <alignment horizontal="center" vertical="center"/>
    </xf>
    <xf numFmtId="0" fontId="25" fillId="0" borderId="1" xfId="2" applyFont="1" applyBorder="1" applyAlignment="1">
      <alignment vertical="top" wrapText="1"/>
    </xf>
    <xf numFmtId="0" fontId="25" fillId="0" borderId="1" xfId="2" applyFont="1" applyFill="1" applyBorder="1" applyAlignment="1">
      <alignment vertical="top" wrapText="1"/>
    </xf>
    <xf numFmtId="168" fontId="12" fillId="0" borderId="1" xfId="0" applyNumberFormat="1" applyFont="1" applyBorder="1" applyAlignment="1">
      <alignment horizontal="center" vertical="center"/>
    </xf>
    <xf numFmtId="165" fontId="34" fillId="0" borderId="1" xfId="2" applyNumberFormat="1" applyFont="1" applyBorder="1" applyAlignment="1">
      <alignment horizontal="center" vertical="top" wrapText="1"/>
    </xf>
    <xf numFmtId="165" fontId="35" fillId="0" borderId="1" xfId="2" applyNumberFormat="1" applyFont="1" applyBorder="1" applyAlignment="1">
      <alignment horizontal="center" vertical="top" wrapText="1"/>
    </xf>
    <xf numFmtId="165" fontId="35" fillId="0" borderId="1" xfId="2" applyNumberFormat="1" applyFont="1" applyFill="1" applyBorder="1" applyAlignment="1">
      <alignment horizontal="center" vertical="top" wrapText="1"/>
    </xf>
    <xf numFmtId="1" fontId="28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6" fillId="0" borderId="1" xfId="2" applyFont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6" fillId="0" borderId="3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6" fillId="0" borderId="7" xfId="0" applyFont="1" applyBorder="1" applyAlignment="1">
      <alignment horizontal="left" vertical="center" wrapText="1" indent="2"/>
    </xf>
    <xf numFmtId="0" fontId="16" fillId="0" borderId="0" xfId="0" applyFont="1" applyBorder="1" applyAlignment="1">
      <alignment horizontal="left" vertical="center" wrapText="1" indent="2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top" wrapText="1"/>
    </xf>
    <xf numFmtId="0" fontId="26" fillId="0" borderId="1" xfId="2" applyFont="1" applyBorder="1" applyAlignment="1">
      <alignment horizontal="center" vertical="top" wrapText="1"/>
    </xf>
    <xf numFmtId="0" fontId="26" fillId="0" borderId="1" xfId="2" applyFont="1" applyBorder="1" applyAlignment="1">
      <alignment horizontal="left" vertical="top" wrapText="1"/>
    </xf>
    <xf numFmtId="168" fontId="26" fillId="0" borderId="1" xfId="3" applyNumberFormat="1" applyFont="1" applyBorder="1" applyAlignment="1">
      <alignment horizontal="center" vertical="top" wrapText="1"/>
    </xf>
    <xf numFmtId="0" fontId="4" fillId="0" borderId="5" xfId="2" applyFont="1" applyFill="1" applyBorder="1" applyAlignment="1">
      <alignment horizontal="center" vertical="center" wrapText="1"/>
    </xf>
    <xf numFmtId="0" fontId="3" fillId="0" borderId="0" xfId="2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23" fillId="5" borderId="1" xfId="0" applyFont="1" applyFill="1" applyBorder="1" applyAlignment="1">
      <alignment horizontal="justify" vertical="center" wrapText="1"/>
    </xf>
    <xf numFmtId="0" fontId="2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3" fillId="6" borderId="1" xfId="0" applyFont="1" applyFill="1" applyBorder="1" applyAlignment="1">
      <alignment horizontal="justify" vertical="center" wrapText="1"/>
    </xf>
    <xf numFmtId="0" fontId="23" fillId="5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3" fillId="5" borderId="15" xfId="0" applyFont="1" applyFill="1" applyBorder="1" applyAlignment="1">
      <alignment horizontal="left" vertical="center" wrapText="1"/>
    </xf>
    <xf numFmtId="0" fontId="23" fillId="5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4" xfId="2" applyFont="1" applyBorder="1" applyAlignment="1">
      <alignment horizontal="left" vertical="top" wrapText="1"/>
    </xf>
    <xf numFmtId="0" fontId="26" fillId="0" borderId="5" xfId="2" applyFont="1" applyBorder="1" applyAlignment="1">
      <alignment horizontal="left" vertical="top" wrapText="1"/>
    </xf>
    <xf numFmtId="0" fontId="26" fillId="0" borderId="6" xfId="2" applyFont="1" applyBorder="1" applyAlignment="1">
      <alignment horizontal="left" vertical="top" wrapText="1"/>
    </xf>
    <xf numFmtId="168" fontId="26" fillId="0" borderId="4" xfId="3" applyNumberFormat="1" applyFont="1" applyBorder="1" applyAlignment="1">
      <alignment horizontal="center" vertical="top" wrapText="1"/>
    </xf>
    <xf numFmtId="168" fontId="26" fillId="0" borderId="5" xfId="3" applyNumberFormat="1" applyFont="1" applyBorder="1" applyAlignment="1">
      <alignment horizontal="center" vertical="top" wrapText="1"/>
    </xf>
    <xf numFmtId="168" fontId="26" fillId="0" borderId="6" xfId="3" applyNumberFormat="1" applyFont="1" applyBorder="1" applyAlignment="1">
      <alignment horizontal="center" vertical="top" wrapText="1"/>
    </xf>
    <xf numFmtId="0" fontId="26" fillId="0" borderId="4" xfId="2" applyFont="1" applyBorder="1" applyAlignment="1">
      <alignment horizontal="center" vertical="top" wrapText="1"/>
    </xf>
    <xf numFmtId="0" fontId="26" fillId="0" borderId="5" xfId="2" applyFont="1" applyBorder="1" applyAlignment="1">
      <alignment horizontal="center" vertical="top" wrapText="1"/>
    </xf>
    <xf numFmtId="0" fontId="26" fillId="0" borderId="6" xfId="2" applyFont="1" applyBorder="1" applyAlignment="1">
      <alignment horizontal="center" vertical="top" wrapText="1"/>
    </xf>
    <xf numFmtId="0" fontId="26" fillId="0" borderId="4" xfId="2" applyFont="1" applyFill="1" applyBorder="1" applyAlignment="1">
      <alignment horizontal="center" vertical="top" wrapText="1"/>
    </xf>
    <xf numFmtId="0" fontId="26" fillId="0" borderId="5" xfId="2" applyFont="1" applyFill="1" applyBorder="1" applyAlignment="1">
      <alignment horizontal="center" vertical="top" wrapText="1"/>
    </xf>
    <xf numFmtId="0" fontId="26" fillId="0" borderId="6" xfId="2" applyFont="1" applyFill="1" applyBorder="1" applyAlignment="1">
      <alignment horizontal="center" vertical="top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O48"/>
  <sheetViews>
    <sheetView tabSelected="1" view="pageBreakPreview" topLeftCell="A28" zoomScale="130" zoomScaleNormal="100" zoomScaleSheetLayoutView="130" workbookViewId="0">
      <selection activeCell="I45" sqref="I45:N45"/>
    </sheetView>
  </sheetViews>
  <sheetFormatPr defaultRowHeight="15" x14ac:dyDescent="0.25"/>
  <cols>
    <col min="7" max="7" width="10.85546875" bestFit="1" customWidth="1"/>
    <col min="9" max="9" width="2.140625" customWidth="1"/>
  </cols>
  <sheetData>
    <row r="1" spans="1:14" x14ac:dyDescent="0.25">
      <c r="A1" s="295" t="s">
        <v>233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x14ac:dyDescent="0.25">
      <c r="A2" s="296" t="s">
        <v>234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x14ac:dyDescent="0.25">
      <c r="A3" s="297" t="s">
        <v>235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14" x14ac:dyDescent="0.25">
      <c r="A4" s="297" t="s">
        <v>236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14" x14ac:dyDescent="0.25">
      <c r="A5" s="65"/>
    </row>
    <row r="6" spans="1:14" x14ac:dyDescent="0.25">
      <c r="A6" s="66" t="s">
        <v>237</v>
      </c>
    </row>
    <row r="7" spans="1:14" x14ac:dyDescent="0.25">
      <c r="A7" s="67" t="s">
        <v>238</v>
      </c>
      <c r="B7" s="271" t="s">
        <v>57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</row>
    <row r="8" spans="1:14" x14ac:dyDescent="0.25">
      <c r="A8" s="68">
        <v>1</v>
      </c>
      <c r="B8" s="270" t="s">
        <v>239</v>
      </c>
      <c r="C8" s="270"/>
      <c r="D8" s="270"/>
      <c r="E8" s="270"/>
      <c r="F8" s="270"/>
      <c r="G8" s="270"/>
      <c r="H8" s="272"/>
      <c r="I8" s="272"/>
      <c r="J8" s="272"/>
      <c r="K8" s="272"/>
      <c r="L8" s="272"/>
      <c r="M8" s="272"/>
      <c r="N8" s="272"/>
    </row>
    <row r="9" spans="1:14" x14ac:dyDescent="0.25">
      <c r="A9" s="68">
        <v>2</v>
      </c>
      <c r="B9" s="270" t="s">
        <v>59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</row>
    <row r="10" spans="1:14" x14ac:dyDescent="0.25">
      <c r="A10" s="68">
        <v>3</v>
      </c>
      <c r="B10" s="270" t="s">
        <v>240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</row>
    <row r="11" spans="1:14" x14ac:dyDescent="0.25">
      <c r="A11" s="68">
        <v>4</v>
      </c>
      <c r="B11" s="270" t="s">
        <v>241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</row>
    <row r="12" spans="1:14" x14ac:dyDescent="0.25">
      <c r="A12" s="68">
        <v>5</v>
      </c>
      <c r="B12" s="270" t="s">
        <v>242</v>
      </c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</row>
    <row r="13" spans="1:14" x14ac:dyDescent="0.25">
      <c r="A13" s="68">
        <v>6</v>
      </c>
      <c r="B13" s="270" t="s">
        <v>243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</row>
    <row r="14" spans="1:14" ht="38.450000000000003" customHeight="1" x14ac:dyDescent="0.25">
      <c r="A14" s="68">
        <v>7</v>
      </c>
      <c r="B14" s="270" t="s">
        <v>244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</row>
    <row r="15" spans="1:14" x14ac:dyDescent="0.25">
      <c r="A15" s="68">
        <v>8</v>
      </c>
      <c r="B15" s="270" t="s">
        <v>245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</row>
    <row r="16" spans="1:14" x14ac:dyDescent="0.25">
      <c r="A16" s="271" t="s">
        <v>246</v>
      </c>
      <c r="B16" s="271"/>
      <c r="C16" s="271"/>
      <c r="D16" s="271" t="s">
        <v>247</v>
      </c>
      <c r="E16" s="271"/>
      <c r="F16" s="271"/>
      <c r="G16" s="271"/>
      <c r="H16" s="271"/>
      <c r="I16" s="271"/>
      <c r="J16" s="271"/>
      <c r="K16" s="271"/>
      <c r="L16" s="271"/>
      <c r="M16" s="271" t="s">
        <v>76</v>
      </c>
      <c r="N16" s="271"/>
    </row>
    <row r="17" spans="1:14" x14ac:dyDescent="0.25">
      <c r="A17" s="271"/>
      <c r="B17" s="271"/>
      <c r="C17" s="271"/>
      <c r="D17" s="271" t="s">
        <v>248</v>
      </c>
      <c r="E17" s="271"/>
      <c r="F17" s="271" t="s">
        <v>249</v>
      </c>
      <c r="G17" s="271"/>
      <c r="H17" s="271" t="s">
        <v>250</v>
      </c>
      <c r="I17" s="271"/>
      <c r="J17" s="271"/>
      <c r="K17" s="271" t="s">
        <v>251</v>
      </c>
      <c r="L17" s="271"/>
      <c r="M17" s="271"/>
      <c r="N17" s="271"/>
    </row>
    <row r="18" spans="1:14" x14ac:dyDescent="0.25">
      <c r="A18" s="271"/>
      <c r="B18" s="271"/>
      <c r="C18" s="271"/>
      <c r="D18" s="67" t="s">
        <v>252</v>
      </c>
      <c r="E18" s="67" t="s">
        <v>253</v>
      </c>
      <c r="F18" s="67" t="s">
        <v>252</v>
      </c>
      <c r="G18" s="67" t="s">
        <v>253</v>
      </c>
      <c r="H18" s="271" t="s">
        <v>252</v>
      </c>
      <c r="I18" s="271"/>
      <c r="J18" s="67" t="s">
        <v>253</v>
      </c>
      <c r="K18" s="67" t="s">
        <v>252</v>
      </c>
      <c r="L18" s="67" t="s">
        <v>253</v>
      </c>
      <c r="M18" s="67" t="s">
        <v>252</v>
      </c>
      <c r="N18" s="67" t="s">
        <v>253</v>
      </c>
    </row>
    <row r="19" spans="1:14" x14ac:dyDescent="0.25">
      <c r="A19" s="273" t="s">
        <v>32</v>
      </c>
      <c r="B19" s="274"/>
      <c r="C19" s="69" t="s">
        <v>9</v>
      </c>
      <c r="D19" s="145">
        <f>DUPAK!J23</f>
        <v>0</v>
      </c>
      <c r="E19" s="71"/>
      <c r="F19" s="72"/>
      <c r="G19" s="72"/>
      <c r="H19" s="275"/>
      <c r="I19" s="275"/>
      <c r="J19" s="72"/>
      <c r="K19" s="72"/>
      <c r="L19" s="72"/>
      <c r="M19" s="72"/>
      <c r="N19" s="72"/>
    </row>
    <row r="20" spans="1:14" x14ac:dyDescent="0.25">
      <c r="A20" s="273"/>
      <c r="B20" s="274"/>
      <c r="C20" s="69" t="s">
        <v>12</v>
      </c>
      <c r="D20" s="70"/>
      <c r="E20" s="70"/>
      <c r="F20" s="72"/>
      <c r="G20" s="72"/>
      <c r="H20" s="275"/>
      <c r="I20" s="275"/>
      <c r="J20" s="72"/>
      <c r="K20" s="72"/>
      <c r="L20" s="72"/>
      <c r="M20" s="72"/>
      <c r="N20" s="72"/>
    </row>
    <row r="21" spans="1:14" x14ac:dyDescent="0.25">
      <c r="A21" s="273" t="s">
        <v>38</v>
      </c>
      <c r="B21" s="274"/>
      <c r="C21" s="69" t="s">
        <v>9</v>
      </c>
      <c r="D21" s="70"/>
      <c r="E21" s="71">
        <f>DUPAK!J28</f>
        <v>0</v>
      </c>
      <c r="F21" s="72"/>
      <c r="G21" s="221">
        <f>DUPAK!J83+DUPAK!J84+DUPAK!J86+DUPAK!J87+DUPAK!J88+DUPAK!J91+DUPAK!J92+DUPAK!J94+DUPAK!J95+DUPAK!J96+DUPAK!J97</f>
        <v>0</v>
      </c>
      <c r="H21" s="275"/>
      <c r="I21" s="275"/>
      <c r="J21" s="145">
        <f>DUPAK!J112</f>
        <v>0</v>
      </c>
      <c r="K21" s="70"/>
      <c r="L21" s="71">
        <f>DUPAK!J136+DUPAK!J137</f>
        <v>0</v>
      </c>
      <c r="M21" s="72"/>
      <c r="N21" s="72"/>
    </row>
    <row r="22" spans="1:14" x14ac:dyDescent="0.25">
      <c r="A22" s="273"/>
      <c r="B22" s="274"/>
      <c r="C22" s="69" t="s">
        <v>12</v>
      </c>
      <c r="D22" s="70"/>
      <c r="E22" s="71">
        <f>DUPAK!J30</f>
        <v>0</v>
      </c>
      <c r="F22" s="72"/>
      <c r="G22" s="71">
        <f>DUPAK!J99</f>
        <v>0</v>
      </c>
      <c r="H22" s="275"/>
      <c r="I22" s="275"/>
      <c r="J22" s="145">
        <f>DUPAK!J114</f>
        <v>0</v>
      </c>
      <c r="K22" s="70"/>
      <c r="L22" s="71">
        <f>DUPAK!J140+DUPAK!J141+DUPAK!J143+DUPAK!J144</f>
        <v>0</v>
      </c>
      <c r="M22" s="72"/>
      <c r="N22" s="72"/>
    </row>
    <row r="23" spans="1:14" x14ac:dyDescent="0.25">
      <c r="A23" s="273"/>
      <c r="B23" s="274"/>
      <c r="C23" s="69" t="s">
        <v>15</v>
      </c>
      <c r="D23" s="70"/>
      <c r="E23" s="71">
        <f>DUPAK!J32</f>
        <v>0</v>
      </c>
      <c r="F23" s="72"/>
      <c r="G23" s="71">
        <f>DUPAK!J101</f>
        <v>0</v>
      </c>
      <c r="H23" s="275"/>
      <c r="I23" s="275"/>
      <c r="J23" s="71">
        <f>DUPAK!J118+DUPAK!J119+DUPAK!J120+DUPAK!J122+DUPAK!J123+DUPAK!J124+DUPAK!J125</f>
        <v>0</v>
      </c>
      <c r="K23" s="70"/>
      <c r="L23" s="71">
        <f>DUPAK!J147+DUPAK!J148+DUPAK!J149+DUPAK!J151+DUPAK!J152+DUPAK!J153</f>
        <v>0</v>
      </c>
      <c r="M23" s="72"/>
      <c r="N23" s="72"/>
    </row>
    <row r="24" spans="1:14" x14ac:dyDescent="0.25">
      <c r="A24" s="273"/>
      <c r="B24" s="274"/>
      <c r="C24" s="69" t="s">
        <v>18</v>
      </c>
      <c r="D24" s="70"/>
      <c r="E24" s="71">
        <f>DUPAK!J35+DUPAK!J36+DUPAK!J37+DUPAK!J38+DUPAK!J40+DUPAK!J41+DUPAK!J42+DUPAK!J43</f>
        <v>0</v>
      </c>
      <c r="F24" s="72"/>
      <c r="G24" s="71">
        <f>DUPAK!J103+DUPAK!J104</f>
        <v>0</v>
      </c>
      <c r="H24" s="275"/>
      <c r="I24" s="275"/>
      <c r="J24" s="71">
        <f>DUPAK!J127+DUPAK!J128+DUPAK!J129</f>
        <v>0</v>
      </c>
      <c r="K24" s="70"/>
      <c r="L24" s="71">
        <f>DUPAK!J155</f>
        <v>0</v>
      </c>
      <c r="M24" s="72"/>
      <c r="N24" s="72"/>
    </row>
    <row r="25" spans="1:14" x14ac:dyDescent="0.25">
      <c r="A25" s="273"/>
      <c r="B25" s="274"/>
      <c r="C25" s="69" t="s">
        <v>21</v>
      </c>
      <c r="D25" s="70"/>
      <c r="E25" s="71">
        <f>DUPAK!J45+DUPAK!J46</f>
        <v>0</v>
      </c>
      <c r="F25" s="72"/>
      <c r="G25" s="71">
        <f>DUPAK!J106+DUPAK!J107+DUPAK!J108</f>
        <v>0</v>
      </c>
      <c r="H25" s="275"/>
      <c r="I25" s="275"/>
      <c r="J25" s="71">
        <f>DUPAK!J131</f>
        <v>0</v>
      </c>
      <c r="K25" s="70"/>
      <c r="L25" s="71">
        <f>DUPAK!J157+DUPAK!J158</f>
        <v>0</v>
      </c>
      <c r="M25" s="72"/>
      <c r="N25" s="72"/>
    </row>
    <row r="26" spans="1:14" x14ac:dyDescent="0.25">
      <c r="A26" s="273"/>
      <c r="B26" s="274"/>
      <c r="C26" s="69" t="s">
        <v>46</v>
      </c>
      <c r="D26" s="70"/>
      <c r="E26" s="71">
        <f>DUPAK!J48</f>
        <v>0</v>
      </c>
      <c r="F26" s="72"/>
      <c r="G26" s="71"/>
      <c r="H26" s="275"/>
      <c r="I26" s="275"/>
      <c r="J26" s="72"/>
      <c r="K26" s="70"/>
      <c r="L26" s="71">
        <f>DUPAK!J161+DUPAK!J162+DUPAK!J165+DUPAK!J166</f>
        <v>0</v>
      </c>
      <c r="M26" s="72"/>
      <c r="N26" s="72"/>
    </row>
    <row r="27" spans="1:14" x14ac:dyDescent="0.25">
      <c r="A27" s="273"/>
      <c r="B27" s="274"/>
      <c r="C27" s="69" t="s">
        <v>49</v>
      </c>
      <c r="D27" s="70"/>
      <c r="E27" s="71">
        <f>DUPAK!J50</f>
        <v>0</v>
      </c>
      <c r="F27" s="72"/>
      <c r="G27" s="71"/>
      <c r="H27" s="275"/>
      <c r="I27" s="275"/>
      <c r="J27" s="72"/>
      <c r="K27" s="70"/>
      <c r="L27" s="71">
        <f>DUPAK!J169+DUPAK!J170+DUPAK!J171+DUPAK!J173+DUPAK!J174+DUPAK!J175</f>
        <v>0</v>
      </c>
      <c r="M27" s="72"/>
      <c r="N27" s="72"/>
    </row>
    <row r="28" spans="1:14" x14ac:dyDescent="0.25">
      <c r="A28" s="273"/>
      <c r="B28" s="274"/>
      <c r="C28" s="69" t="s">
        <v>51</v>
      </c>
      <c r="D28" s="70"/>
      <c r="E28" s="71" t="e">
        <f>DUPAK!J52+DUPAK!J53</f>
        <v>#REF!</v>
      </c>
      <c r="F28" s="72"/>
      <c r="G28" s="71"/>
      <c r="H28" s="275"/>
      <c r="I28" s="275"/>
      <c r="J28" s="72"/>
      <c r="K28" s="70"/>
      <c r="L28" s="71">
        <f>DUPAK!J177+DUPAK!J178+DUPAK!J179</f>
        <v>0</v>
      </c>
      <c r="M28" s="72"/>
      <c r="N28" s="72"/>
    </row>
    <row r="29" spans="1:14" x14ac:dyDescent="0.25">
      <c r="A29" s="273"/>
      <c r="B29" s="274"/>
      <c r="C29" s="69" t="s">
        <v>32</v>
      </c>
      <c r="D29" s="70"/>
      <c r="E29" s="71">
        <f>DUPAK!J55</f>
        <v>0</v>
      </c>
      <c r="F29" s="72"/>
      <c r="G29" s="71"/>
      <c r="H29" s="275"/>
      <c r="I29" s="275"/>
      <c r="J29" s="72"/>
      <c r="K29" s="70"/>
      <c r="L29" s="71">
        <f>DUPAK!J181+DUPAK!J182+DUPAK!J183</f>
        <v>0</v>
      </c>
      <c r="M29" s="72"/>
      <c r="N29" s="72"/>
    </row>
    <row r="30" spans="1:14" x14ac:dyDescent="0.25">
      <c r="A30" s="273"/>
      <c r="B30" s="274"/>
      <c r="C30" s="69" t="s">
        <v>112</v>
      </c>
      <c r="D30" s="70"/>
      <c r="E30" s="71" t="e">
        <f>DUPAK!J57+DUPAK!J58+DUPAK!J59+DUPAK!J60+DUPAK!J61+DUPAK!J62+DUPAK!J63+DUPAK!J64</f>
        <v>#REF!</v>
      </c>
      <c r="F30" s="72"/>
      <c r="G30" s="71"/>
      <c r="H30" s="275"/>
      <c r="I30" s="275"/>
      <c r="J30" s="72"/>
      <c r="K30" s="70"/>
      <c r="L30" s="71">
        <f>DUPAK!J185</f>
        <v>0</v>
      </c>
      <c r="M30" s="72"/>
      <c r="N30" s="72"/>
    </row>
    <row r="31" spans="1:14" x14ac:dyDescent="0.25">
      <c r="A31" s="273"/>
      <c r="B31" s="274"/>
      <c r="C31" s="69" t="s">
        <v>121</v>
      </c>
      <c r="D31" s="70"/>
      <c r="E31" s="71">
        <f>DUPAK!J66+DUPAK!J67</f>
        <v>0</v>
      </c>
      <c r="F31" s="72"/>
      <c r="G31" s="71"/>
      <c r="H31" s="275"/>
      <c r="I31" s="275"/>
      <c r="J31" s="72"/>
      <c r="K31" s="70"/>
      <c r="L31" s="71"/>
      <c r="M31" s="72"/>
      <c r="N31" s="72"/>
    </row>
    <row r="32" spans="1:14" x14ac:dyDescent="0.25">
      <c r="A32" s="273"/>
      <c r="B32" s="274"/>
      <c r="C32" s="69" t="s">
        <v>125</v>
      </c>
      <c r="D32" s="70"/>
      <c r="E32" s="71">
        <f>DUPAK!J69+DUPAK!J70</f>
        <v>0</v>
      </c>
      <c r="F32" s="72"/>
      <c r="G32" s="71"/>
      <c r="H32" s="275"/>
      <c r="I32" s="275"/>
      <c r="J32" s="72"/>
      <c r="K32" s="70"/>
      <c r="L32" s="71"/>
      <c r="M32" s="72"/>
      <c r="N32" s="72"/>
    </row>
    <row r="33" spans="1:15" x14ac:dyDescent="0.25">
      <c r="A33" s="288"/>
      <c r="B33" s="289"/>
      <c r="C33" s="77" t="s">
        <v>129</v>
      </c>
      <c r="D33" s="70"/>
      <c r="E33" s="71" t="e">
        <f>DUPAK!J72+DUPAK!J73+DUPAK!J74+DUPAK!J75+DUPAK!J76+DUPAK!J77+DUPAK!J78</f>
        <v>#REF!</v>
      </c>
      <c r="F33" s="76"/>
      <c r="G33" s="71"/>
      <c r="H33" s="290"/>
      <c r="I33" s="291"/>
      <c r="J33" s="76"/>
      <c r="K33" s="70"/>
      <c r="L33" s="71"/>
      <c r="M33" s="76"/>
      <c r="N33" s="76"/>
    </row>
    <row r="34" spans="1:15" x14ac:dyDescent="0.25">
      <c r="A34" s="278" t="s">
        <v>254</v>
      </c>
      <c r="B34" s="278"/>
      <c r="C34" s="278"/>
      <c r="D34" s="73"/>
      <c r="E34" s="74" t="e">
        <f>SUM(E19:E33)+D19+D20</f>
        <v>#REF!</v>
      </c>
      <c r="F34" s="73"/>
      <c r="G34" s="222">
        <f>SUM(G21:G25)</f>
        <v>0</v>
      </c>
      <c r="H34" s="279"/>
      <c r="I34" s="279"/>
      <c r="J34" s="74">
        <f>SUM(J21:J25)</f>
        <v>0</v>
      </c>
      <c r="K34" s="73"/>
      <c r="L34" s="74">
        <f>SUM(L21:L30)</f>
        <v>0</v>
      </c>
      <c r="M34" s="73"/>
      <c r="N34" s="222" t="e">
        <f>E34+G34+J34+L34</f>
        <v>#REF!</v>
      </c>
      <c r="O34" t="e">
        <f>SUM(E21:E33)+G34+J34+L34</f>
        <v>#REF!</v>
      </c>
    </row>
    <row r="35" spans="1:15" x14ac:dyDescent="0.25">
      <c r="A35" s="278" t="s">
        <v>255</v>
      </c>
      <c r="B35" s="278"/>
      <c r="C35" s="278"/>
      <c r="D35" s="73"/>
      <c r="E35" s="74">
        <v>0</v>
      </c>
      <c r="F35" s="73"/>
      <c r="G35" s="74">
        <v>0</v>
      </c>
      <c r="H35" s="279"/>
      <c r="I35" s="279"/>
      <c r="J35" s="74">
        <v>0</v>
      </c>
      <c r="K35" s="70"/>
      <c r="L35" s="74">
        <v>0</v>
      </c>
      <c r="M35" s="73"/>
      <c r="N35" s="74">
        <v>0</v>
      </c>
      <c r="O35" t="e">
        <f>SUM(E21:E33)</f>
        <v>#REF!</v>
      </c>
    </row>
    <row r="36" spans="1:15" x14ac:dyDescent="0.25">
      <c r="A36" s="278" t="s">
        <v>256</v>
      </c>
      <c r="B36" s="278"/>
      <c r="C36" s="278"/>
      <c r="D36" s="124"/>
      <c r="E36" s="124" t="e">
        <f>E34+E35</f>
        <v>#REF!</v>
      </c>
      <c r="F36" s="124"/>
      <c r="G36" s="223">
        <f>G34+G35</f>
        <v>0</v>
      </c>
      <c r="H36" s="280"/>
      <c r="I36" s="280"/>
      <c r="J36" s="124">
        <f>J34+J35</f>
        <v>0</v>
      </c>
      <c r="K36" s="124"/>
      <c r="L36" s="124">
        <f>L34+L35</f>
        <v>0</v>
      </c>
      <c r="M36" s="124"/>
      <c r="N36" s="222" t="e">
        <f>N34+N35</f>
        <v>#REF!</v>
      </c>
    </row>
    <row r="37" spans="1:15" x14ac:dyDescent="0.25">
      <c r="A37" s="278" t="s">
        <v>257</v>
      </c>
      <c r="B37" s="278"/>
      <c r="C37" s="278"/>
      <c r="D37" s="111"/>
      <c r="E37" s="75"/>
      <c r="F37" s="124"/>
      <c r="G37" s="75"/>
      <c r="H37" s="281"/>
      <c r="I37" s="282"/>
      <c r="J37" s="75"/>
      <c r="K37" s="124"/>
      <c r="L37" s="75"/>
      <c r="M37" s="124"/>
      <c r="N37" s="74"/>
      <c r="O37">
        <f>0.25*F37</f>
        <v>0</v>
      </c>
    </row>
    <row r="38" spans="1:15" x14ac:dyDescent="0.25">
      <c r="A38" s="271" t="s">
        <v>258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</row>
    <row r="39" spans="1:15" x14ac:dyDescent="0.25">
      <c r="A39" s="271" t="s">
        <v>259</v>
      </c>
      <c r="B39" s="271"/>
      <c r="C39" s="271"/>
      <c r="D39" s="271"/>
      <c r="E39" s="271"/>
      <c r="F39" s="271"/>
      <c r="G39" s="271"/>
      <c r="H39" s="271"/>
      <c r="I39" s="271" t="s">
        <v>260</v>
      </c>
      <c r="J39" s="271"/>
      <c r="K39" s="271"/>
      <c r="L39" s="271"/>
      <c r="M39" s="271"/>
      <c r="N39" s="271"/>
    </row>
    <row r="40" spans="1:15" x14ac:dyDescent="0.25">
      <c r="A40" s="276"/>
      <c r="B40" s="277"/>
      <c r="C40" s="277"/>
      <c r="D40" s="277"/>
      <c r="E40" s="277"/>
      <c r="F40" s="277"/>
      <c r="G40" s="277"/>
      <c r="H40" s="277"/>
      <c r="I40" s="302"/>
      <c r="J40" s="303"/>
      <c r="K40" s="303"/>
      <c r="L40" s="303"/>
      <c r="M40" s="303"/>
      <c r="N40" s="304"/>
    </row>
    <row r="41" spans="1:15" x14ac:dyDescent="0.25">
      <c r="A41" s="286" t="s">
        <v>261</v>
      </c>
      <c r="B41" s="287"/>
      <c r="C41" s="287"/>
      <c r="D41" s="287"/>
      <c r="E41" s="287"/>
      <c r="F41" s="287"/>
      <c r="G41" s="287"/>
      <c r="H41" s="287"/>
      <c r="I41" s="298"/>
      <c r="J41" s="299"/>
      <c r="K41" s="299"/>
      <c r="L41" s="299"/>
      <c r="M41" s="299"/>
      <c r="N41" s="305"/>
    </row>
    <row r="42" spans="1:15" x14ac:dyDescent="0.25">
      <c r="A42" s="286" t="s">
        <v>281</v>
      </c>
      <c r="B42" s="287"/>
      <c r="C42" s="287"/>
      <c r="D42" s="287"/>
      <c r="E42" s="287"/>
      <c r="F42" s="287"/>
      <c r="G42" s="287"/>
      <c r="H42" s="287"/>
      <c r="I42" s="298" t="s">
        <v>266</v>
      </c>
      <c r="J42" s="299"/>
      <c r="K42" s="299"/>
      <c r="L42" s="299"/>
      <c r="M42" s="299"/>
      <c r="N42" s="305"/>
    </row>
    <row r="43" spans="1:15" x14ac:dyDescent="0.25">
      <c r="A43" s="286" t="s">
        <v>262</v>
      </c>
      <c r="B43" s="287"/>
      <c r="C43" s="287"/>
      <c r="D43" s="287"/>
      <c r="E43" s="287"/>
      <c r="F43" s="287"/>
      <c r="G43" s="287"/>
      <c r="H43" s="287"/>
      <c r="I43" s="283"/>
      <c r="J43" s="284"/>
      <c r="K43" s="284"/>
      <c r="L43" s="284"/>
      <c r="M43" s="284"/>
      <c r="N43" s="285"/>
    </row>
    <row r="44" spans="1:15" x14ac:dyDescent="0.25">
      <c r="A44" s="286"/>
      <c r="B44" s="287"/>
      <c r="C44" s="287"/>
      <c r="D44" s="287"/>
      <c r="E44" s="287"/>
      <c r="F44" s="287"/>
      <c r="G44" s="287"/>
      <c r="H44" s="287"/>
      <c r="I44" s="283"/>
      <c r="J44" s="284"/>
      <c r="K44" s="284"/>
      <c r="L44" s="284"/>
      <c r="M44" s="284"/>
      <c r="N44" s="285"/>
    </row>
    <row r="45" spans="1:15" x14ac:dyDescent="0.25">
      <c r="A45" s="286" t="s">
        <v>263</v>
      </c>
      <c r="B45" s="287"/>
      <c r="C45" s="287"/>
      <c r="D45" s="287"/>
      <c r="E45" s="287"/>
      <c r="F45" s="287"/>
      <c r="G45" s="287"/>
      <c r="H45" s="287"/>
      <c r="I45" s="283"/>
      <c r="J45" s="284"/>
      <c r="K45" s="284"/>
      <c r="L45" s="284"/>
      <c r="M45" s="284"/>
      <c r="N45" s="285"/>
    </row>
    <row r="46" spans="1:15" x14ac:dyDescent="0.25">
      <c r="A46" s="286" t="s">
        <v>264</v>
      </c>
      <c r="B46" s="287"/>
      <c r="C46" s="287"/>
      <c r="D46" s="287"/>
      <c r="E46" s="287"/>
      <c r="F46" s="287"/>
      <c r="G46" s="287"/>
      <c r="H46" s="287"/>
      <c r="I46" s="283"/>
      <c r="J46" s="284"/>
      <c r="K46" s="284"/>
      <c r="L46" s="284"/>
      <c r="M46" s="284"/>
      <c r="N46" s="285"/>
    </row>
    <row r="47" spans="1:15" x14ac:dyDescent="0.25">
      <c r="A47" s="298" t="s">
        <v>265</v>
      </c>
      <c r="B47" s="299"/>
      <c r="C47" s="299"/>
      <c r="D47" s="299"/>
      <c r="E47" s="299"/>
      <c r="F47" s="299"/>
      <c r="G47" s="299"/>
      <c r="H47" s="299"/>
      <c r="I47" s="283"/>
      <c r="J47" s="284"/>
      <c r="K47" s="284"/>
      <c r="L47" s="284"/>
      <c r="M47" s="284"/>
      <c r="N47" s="285"/>
    </row>
    <row r="48" spans="1:15" x14ac:dyDescent="0.25">
      <c r="A48" s="300"/>
      <c r="B48" s="301"/>
      <c r="C48" s="301"/>
      <c r="D48" s="301"/>
      <c r="E48" s="301"/>
      <c r="F48" s="301"/>
      <c r="G48" s="301"/>
      <c r="H48" s="301"/>
      <c r="I48" s="292"/>
      <c r="J48" s="293"/>
      <c r="K48" s="293"/>
      <c r="L48" s="293"/>
      <c r="M48" s="293"/>
      <c r="N48" s="294"/>
    </row>
  </sheetData>
  <mergeCells count="88">
    <mergeCell ref="A33:B33"/>
    <mergeCell ref="H33:I33"/>
    <mergeCell ref="I48:N48"/>
    <mergeCell ref="A1:N1"/>
    <mergeCell ref="A2:N2"/>
    <mergeCell ref="A3:N3"/>
    <mergeCell ref="A4:N4"/>
    <mergeCell ref="A47:H47"/>
    <mergeCell ref="A48:H48"/>
    <mergeCell ref="I40:N40"/>
    <mergeCell ref="I41:N41"/>
    <mergeCell ref="I42:N42"/>
    <mergeCell ref="I43:N43"/>
    <mergeCell ref="I44:N44"/>
    <mergeCell ref="I45:N45"/>
    <mergeCell ref="I46:N46"/>
    <mergeCell ref="I47:N47"/>
    <mergeCell ref="A41:H41"/>
    <mergeCell ref="A42:H42"/>
    <mergeCell ref="A43:H43"/>
    <mergeCell ref="A44:H44"/>
    <mergeCell ref="A45:H45"/>
    <mergeCell ref="A46:H46"/>
    <mergeCell ref="A31:B31"/>
    <mergeCell ref="H31:I31"/>
    <mergeCell ref="A32:B32"/>
    <mergeCell ref="H32:I32"/>
    <mergeCell ref="A40:H40"/>
    <mergeCell ref="A34:C34"/>
    <mergeCell ref="H34:I34"/>
    <mergeCell ref="A35:C35"/>
    <mergeCell ref="H35:I35"/>
    <mergeCell ref="A36:C36"/>
    <mergeCell ref="H36:I36"/>
    <mergeCell ref="A37:C37"/>
    <mergeCell ref="H37:I37"/>
    <mergeCell ref="A38:N38"/>
    <mergeCell ref="A39:H39"/>
    <mergeCell ref="I39:N39"/>
    <mergeCell ref="A28:B28"/>
    <mergeCell ref="H28:I28"/>
    <mergeCell ref="A29:B29"/>
    <mergeCell ref="H29:I29"/>
    <mergeCell ref="A30:B30"/>
    <mergeCell ref="H30:I30"/>
    <mergeCell ref="A25:B25"/>
    <mergeCell ref="H25:I25"/>
    <mergeCell ref="A26:B26"/>
    <mergeCell ref="H26:I26"/>
    <mergeCell ref="A27:B27"/>
    <mergeCell ref="H27:I27"/>
    <mergeCell ref="A22:B22"/>
    <mergeCell ref="H22:I22"/>
    <mergeCell ref="A23:B23"/>
    <mergeCell ref="H23:I23"/>
    <mergeCell ref="A24:B24"/>
    <mergeCell ref="H24:I24"/>
    <mergeCell ref="A19:B19"/>
    <mergeCell ref="H19:I19"/>
    <mergeCell ref="A20:B20"/>
    <mergeCell ref="H20:I20"/>
    <mergeCell ref="A21:B21"/>
    <mergeCell ref="H21:I21"/>
    <mergeCell ref="B14:G14"/>
    <mergeCell ref="H14:N14"/>
    <mergeCell ref="B15:G15"/>
    <mergeCell ref="H15:N15"/>
    <mergeCell ref="A16:C18"/>
    <mergeCell ref="D16:L16"/>
    <mergeCell ref="M16:N17"/>
    <mergeCell ref="D17:E17"/>
    <mergeCell ref="F17:G17"/>
    <mergeCell ref="H17:J17"/>
    <mergeCell ref="K17:L17"/>
    <mergeCell ref="H18:I18"/>
    <mergeCell ref="B11:G11"/>
    <mergeCell ref="H11:N11"/>
    <mergeCell ref="B12:G12"/>
    <mergeCell ref="H12:N12"/>
    <mergeCell ref="B13:G13"/>
    <mergeCell ref="H13:N13"/>
    <mergeCell ref="B10:G10"/>
    <mergeCell ref="H10:N10"/>
    <mergeCell ref="B7:N7"/>
    <mergeCell ref="B8:G8"/>
    <mergeCell ref="H8:N8"/>
    <mergeCell ref="B9:G9"/>
    <mergeCell ref="H9:N9"/>
  </mergeCells>
  <pageMargins left="0.1" right="0.1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1:M186"/>
  <sheetViews>
    <sheetView view="pageBreakPreview" topLeftCell="A162" zoomScale="130" zoomScaleNormal="100" zoomScaleSheetLayoutView="130" workbookViewId="0">
      <selection activeCell="H5" sqref="H5:M14"/>
    </sheetView>
  </sheetViews>
  <sheetFormatPr defaultRowHeight="15" x14ac:dyDescent="0.25"/>
  <cols>
    <col min="1" max="1" width="7.28515625" customWidth="1"/>
    <col min="3" max="4" width="5.140625" customWidth="1"/>
    <col min="5" max="5" width="5.28515625" customWidth="1"/>
    <col min="6" max="6" width="4.28515625" customWidth="1"/>
    <col min="7" max="7" width="18" customWidth="1"/>
  </cols>
  <sheetData>
    <row r="1" spans="1:13" x14ac:dyDescent="0.25">
      <c r="A1" s="63" t="s">
        <v>365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x14ac:dyDescent="0.25">
      <c r="A2" s="63" t="s">
        <v>382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x14ac:dyDescent="0.25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x14ac:dyDescent="0.25">
      <c r="A4" s="41" t="s">
        <v>56</v>
      </c>
      <c r="B4" s="308" t="s">
        <v>57</v>
      </c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</row>
    <row r="5" spans="1:13" x14ac:dyDescent="0.25">
      <c r="A5" s="41">
        <v>1</v>
      </c>
      <c r="B5" s="306" t="s">
        <v>58</v>
      </c>
      <c r="C5" s="306"/>
      <c r="D5" s="306"/>
      <c r="E5" s="306"/>
      <c r="F5" s="306"/>
      <c r="G5" s="306"/>
      <c r="H5" s="309"/>
      <c r="I5" s="309"/>
      <c r="J5" s="309"/>
      <c r="K5" s="309"/>
      <c r="L5" s="309"/>
      <c r="M5" s="309"/>
    </row>
    <row r="6" spans="1:13" x14ac:dyDescent="0.25">
      <c r="A6" s="41">
        <v>2</v>
      </c>
      <c r="B6" s="306" t="s">
        <v>59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</row>
    <row r="7" spans="1:13" x14ac:dyDescent="0.25">
      <c r="A7" s="41">
        <v>3</v>
      </c>
      <c r="B7" s="306" t="s">
        <v>60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</row>
    <row r="8" spans="1:13" x14ac:dyDescent="0.25">
      <c r="A8" s="41">
        <v>4</v>
      </c>
      <c r="B8" s="306" t="s">
        <v>62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</row>
    <row r="9" spans="1:13" x14ac:dyDescent="0.25">
      <c r="A9" s="41">
        <v>5</v>
      </c>
      <c r="B9" s="306" t="s">
        <v>63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</row>
    <row r="10" spans="1:13" x14ac:dyDescent="0.25">
      <c r="A10" s="41">
        <v>6</v>
      </c>
      <c r="B10" s="306" t="s">
        <v>64</v>
      </c>
      <c r="C10" s="306"/>
      <c r="D10" s="306"/>
      <c r="E10" s="306"/>
      <c r="F10" s="306"/>
      <c r="G10" s="306"/>
      <c r="H10" s="307"/>
      <c r="I10" s="307"/>
      <c r="J10" s="307"/>
      <c r="K10" s="307"/>
      <c r="L10" s="307"/>
      <c r="M10" s="307"/>
    </row>
    <row r="11" spans="1:13" x14ac:dyDescent="0.25">
      <c r="A11" s="41">
        <v>7</v>
      </c>
      <c r="B11" s="306" t="s">
        <v>65</v>
      </c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</row>
    <row r="12" spans="1:13" x14ac:dyDescent="0.25">
      <c r="A12" s="41">
        <v>8</v>
      </c>
      <c r="B12" s="306" t="s">
        <v>66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</row>
    <row r="13" spans="1:13" x14ac:dyDescent="0.25">
      <c r="A13" s="41">
        <v>9</v>
      </c>
      <c r="B13" s="306" t="s">
        <v>67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</row>
    <row r="14" spans="1:13" ht="35.25" customHeight="1" x14ac:dyDescent="0.25">
      <c r="A14" s="41">
        <v>10</v>
      </c>
      <c r="B14" s="306" t="s">
        <v>68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</row>
    <row r="15" spans="1:13" x14ac:dyDescent="0.25">
      <c r="A15" s="308" t="s">
        <v>56</v>
      </c>
      <c r="B15" s="310" t="s">
        <v>69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</row>
    <row r="16" spans="1:13" x14ac:dyDescent="0.25">
      <c r="A16" s="308"/>
      <c r="B16" s="308" t="s">
        <v>70</v>
      </c>
      <c r="C16" s="308"/>
      <c r="D16" s="308"/>
      <c r="E16" s="308"/>
      <c r="F16" s="308"/>
      <c r="G16" s="308"/>
      <c r="H16" s="310" t="s">
        <v>71</v>
      </c>
      <c r="I16" s="310"/>
      <c r="J16" s="310"/>
      <c r="K16" s="310"/>
      <c r="L16" s="310"/>
      <c r="M16" s="310"/>
    </row>
    <row r="17" spans="1:13" x14ac:dyDescent="0.25">
      <c r="A17" s="308"/>
      <c r="B17" s="308"/>
      <c r="C17" s="308"/>
      <c r="D17" s="308"/>
      <c r="E17" s="308"/>
      <c r="F17" s="308"/>
      <c r="G17" s="308"/>
      <c r="H17" s="310" t="s">
        <v>72</v>
      </c>
      <c r="I17" s="310"/>
      <c r="J17" s="310"/>
      <c r="K17" s="310" t="s">
        <v>73</v>
      </c>
      <c r="L17" s="310"/>
      <c r="M17" s="310"/>
    </row>
    <row r="18" spans="1:13" x14ac:dyDescent="0.25">
      <c r="A18" s="308"/>
      <c r="B18" s="308"/>
      <c r="C18" s="308"/>
      <c r="D18" s="308"/>
      <c r="E18" s="308"/>
      <c r="F18" s="308"/>
      <c r="G18" s="308"/>
      <c r="H18" s="42" t="s">
        <v>74</v>
      </c>
      <c r="I18" s="42" t="s">
        <v>75</v>
      </c>
      <c r="J18" s="42" t="s">
        <v>76</v>
      </c>
      <c r="K18" s="42" t="s">
        <v>74</v>
      </c>
      <c r="L18" s="42" t="s">
        <v>75</v>
      </c>
      <c r="M18" s="42" t="s">
        <v>76</v>
      </c>
    </row>
    <row r="19" spans="1:13" x14ac:dyDescent="0.25">
      <c r="A19" s="43">
        <v>1</v>
      </c>
      <c r="B19" s="315">
        <v>2</v>
      </c>
      <c r="C19" s="315"/>
      <c r="D19" s="315"/>
      <c r="E19" s="315"/>
      <c r="F19" s="315"/>
      <c r="G19" s="315"/>
      <c r="H19" s="43">
        <v>3</v>
      </c>
      <c r="I19" s="43">
        <v>4</v>
      </c>
      <c r="J19" s="43">
        <v>5</v>
      </c>
      <c r="K19" s="43">
        <v>6</v>
      </c>
      <c r="L19" s="43">
        <v>7</v>
      </c>
      <c r="M19" s="43">
        <v>8</v>
      </c>
    </row>
    <row r="20" spans="1:13" x14ac:dyDescent="0.25">
      <c r="A20" s="44" t="s">
        <v>32</v>
      </c>
      <c r="B20" s="316" t="s">
        <v>34</v>
      </c>
      <c r="C20" s="316"/>
      <c r="D20" s="316"/>
      <c r="E20" s="316"/>
      <c r="F20" s="316"/>
      <c r="G20" s="316"/>
      <c r="H20" s="42"/>
      <c r="I20" s="41"/>
      <c r="J20" s="42"/>
      <c r="K20" s="42"/>
      <c r="L20" s="42"/>
      <c r="M20" s="42"/>
    </row>
    <row r="21" spans="1:13" x14ac:dyDescent="0.25">
      <c r="A21" s="42"/>
      <c r="B21" s="45" t="s">
        <v>9</v>
      </c>
      <c r="C21" s="314" t="s">
        <v>77</v>
      </c>
      <c r="D21" s="314"/>
      <c r="E21" s="314"/>
      <c r="F21" s="314"/>
      <c r="G21" s="314"/>
      <c r="H21" s="42"/>
      <c r="I21" s="41"/>
      <c r="J21" s="42"/>
      <c r="K21" s="42"/>
      <c r="L21" s="42"/>
      <c r="M21" s="42"/>
    </row>
    <row r="22" spans="1:13" x14ac:dyDescent="0.25">
      <c r="A22" s="46"/>
      <c r="B22" s="46"/>
      <c r="C22" s="45">
        <v>1</v>
      </c>
      <c r="D22" s="314" t="s">
        <v>78</v>
      </c>
      <c r="E22" s="314"/>
      <c r="F22" s="314"/>
      <c r="G22" s="314"/>
      <c r="H22" s="45"/>
      <c r="I22" s="45"/>
      <c r="J22" s="45"/>
      <c r="K22" s="46"/>
      <c r="L22" s="46"/>
      <c r="M22" s="46"/>
    </row>
    <row r="23" spans="1:13" x14ac:dyDescent="0.25">
      <c r="A23" s="45"/>
      <c r="B23" s="47"/>
      <c r="C23" s="45">
        <v>2</v>
      </c>
      <c r="D23" s="317" t="s">
        <v>79</v>
      </c>
      <c r="E23" s="317"/>
      <c r="F23" s="317"/>
      <c r="G23" s="317"/>
      <c r="H23" s="119">
        <f>PENDIDIKAN!G8</f>
        <v>0</v>
      </c>
      <c r="I23" s="119"/>
      <c r="J23" s="119">
        <f>H23+I23</f>
        <v>0</v>
      </c>
      <c r="K23" s="46"/>
      <c r="L23" s="46"/>
      <c r="M23" s="46"/>
    </row>
    <row r="24" spans="1:13" x14ac:dyDescent="0.25">
      <c r="A24" s="45"/>
      <c r="B24" s="45" t="s">
        <v>12</v>
      </c>
      <c r="C24" s="314" t="s">
        <v>80</v>
      </c>
      <c r="D24" s="314"/>
      <c r="E24" s="314"/>
      <c r="F24" s="314"/>
      <c r="G24" s="314"/>
      <c r="H24" s="45"/>
      <c r="I24" s="45"/>
      <c r="J24" s="45"/>
      <c r="K24" s="46"/>
      <c r="L24" s="46"/>
      <c r="M24" s="46"/>
    </row>
    <row r="25" spans="1:13" ht="29.25" customHeight="1" x14ac:dyDescent="0.25">
      <c r="A25" s="46"/>
      <c r="B25" s="46"/>
      <c r="C25" s="45"/>
      <c r="D25" s="311" t="s">
        <v>81</v>
      </c>
      <c r="E25" s="312"/>
      <c r="F25" s="312"/>
      <c r="G25" s="313"/>
      <c r="H25" s="45"/>
      <c r="I25" s="48"/>
      <c r="J25" s="119">
        <f>H25+I25</f>
        <v>0</v>
      </c>
      <c r="K25" s="46"/>
      <c r="L25" s="46"/>
      <c r="M25" s="46"/>
    </row>
    <row r="26" spans="1:13" x14ac:dyDescent="0.25">
      <c r="A26" s="49" t="s">
        <v>38</v>
      </c>
      <c r="B26" s="309" t="s">
        <v>82</v>
      </c>
      <c r="C26" s="309"/>
      <c r="D26" s="309"/>
      <c r="E26" s="309"/>
      <c r="F26" s="309"/>
      <c r="G26" s="309"/>
      <c r="H26" s="45"/>
      <c r="I26" s="48"/>
      <c r="J26" s="45"/>
      <c r="K26" s="46"/>
      <c r="L26" s="46"/>
      <c r="M26" s="46"/>
    </row>
    <row r="27" spans="1:13" ht="60" customHeight="1" x14ac:dyDescent="0.25">
      <c r="A27" s="42"/>
      <c r="B27" s="41" t="s">
        <v>9</v>
      </c>
      <c r="C27" s="306" t="s">
        <v>83</v>
      </c>
      <c r="D27" s="306"/>
      <c r="E27" s="306"/>
      <c r="F27" s="306"/>
      <c r="G27" s="306"/>
      <c r="H27" s="45"/>
      <c r="I27" s="48"/>
      <c r="J27" s="45"/>
      <c r="K27" s="46"/>
      <c r="L27" s="46"/>
      <c r="M27" s="46"/>
    </row>
    <row r="28" spans="1:13" ht="168" customHeight="1" x14ac:dyDescent="0.25">
      <c r="A28" s="42"/>
      <c r="B28" s="41"/>
      <c r="C28" s="46"/>
      <c r="D28" s="314" t="s">
        <v>84</v>
      </c>
      <c r="E28" s="314"/>
      <c r="F28" s="314"/>
      <c r="G28" s="314"/>
      <c r="H28" s="50"/>
      <c r="I28" s="260">
        <f>PENDIDIKAN!G20</f>
        <v>0</v>
      </c>
      <c r="J28" s="260">
        <f>H28+I28</f>
        <v>0</v>
      </c>
      <c r="K28" s="50"/>
      <c r="L28" s="50"/>
      <c r="M28" s="50"/>
    </row>
    <row r="29" spans="1:13" x14ac:dyDescent="0.25">
      <c r="A29" s="42"/>
      <c r="B29" s="41" t="s">
        <v>12</v>
      </c>
      <c r="C29" s="306" t="s">
        <v>85</v>
      </c>
      <c r="D29" s="306"/>
      <c r="E29" s="306"/>
      <c r="F29" s="306"/>
      <c r="G29" s="306"/>
      <c r="H29" s="45"/>
      <c r="I29" s="48"/>
      <c r="J29" s="45"/>
      <c r="K29" s="46"/>
      <c r="L29" s="46"/>
      <c r="M29" s="46"/>
    </row>
    <row r="30" spans="1:13" x14ac:dyDescent="0.25">
      <c r="A30" s="42"/>
      <c r="B30" s="41"/>
      <c r="C30" s="51"/>
      <c r="D30" s="306" t="s">
        <v>86</v>
      </c>
      <c r="E30" s="306"/>
      <c r="F30" s="306"/>
      <c r="G30" s="306"/>
      <c r="H30" s="45"/>
      <c r="I30" s="121">
        <f>PENDIDIKAN!G23</f>
        <v>0</v>
      </c>
      <c r="J30" s="119">
        <f>H30+I30</f>
        <v>0</v>
      </c>
      <c r="K30" s="46"/>
      <c r="L30" s="46"/>
      <c r="M30" s="46"/>
    </row>
    <row r="31" spans="1:13" ht="30" customHeight="1" x14ac:dyDescent="0.25">
      <c r="A31" s="52"/>
      <c r="B31" s="41" t="s">
        <v>15</v>
      </c>
      <c r="C31" s="306" t="s">
        <v>87</v>
      </c>
      <c r="D31" s="306"/>
      <c r="E31" s="306"/>
      <c r="F31" s="306"/>
      <c r="G31" s="306"/>
      <c r="H31" s="53"/>
      <c r="I31" s="48"/>
      <c r="J31" s="45"/>
      <c r="K31" s="46"/>
      <c r="L31" s="46"/>
      <c r="M31" s="46"/>
    </row>
    <row r="32" spans="1:13" ht="45" customHeight="1" x14ac:dyDescent="0.25">
      <c r="A32" s="52"/>
      <c r="B32" s="41"/>
      <c r="C32" s="51"/>
      <c r="D32" s="306" t="s">
        <v>88</v>
      </c>
      <c r="E32" s="306"/>
      <c r="F32" s="306"/>
      <c r="G32" s="306"/>
      <c r="H32" s="53"/>
      <c r="I32" s="48">
        <f>PENDIDIKAN!G28</f>
        <v>0</v>
      </c>
      <c r="J32" s="45">
        <f>H32+I32</f>
        <v>0</v>
      </c>
      <c r="K32" s="46"/>
      <c r="L32" s="46"/>
      <c r="M32" s="46"/>
    </row>
    <row r="33" spans="1:13" ht="45" customHeight="1" x14ac:dyDescent="0.25">
      <c r="A33" s="53"/>
      <c r="B33" s="41" t="s">
        <v>18</v>
      </c>
      <c r="C33" s="306" t="s">
        <v>89</v>
      </c>
      <c r="D33" s="306"/>
      <c r="E33" s="306"/>
      <c r="F33" s="306"/>
      <c r="G33" s="306"/>
      <c r="H33" s="53"/>
      <c r="I33" s="48"/>
      <c r="J33" s="45"/>
      <c r="K33" s="46"/>
      <c r="L33" s="46"/>
      <c r="M33" s="46"/>
    </row>
    <row r="34" spans="1:13" x14ac:dyDescent="0.25">
      <c r="A34" s="53"/>
      <c r="B34" s="41"/>
      <c r="C34" s="41">
        <v>1</v>
      </c>
      <c r="D34" s="306" t="s">
        <v>90</v>
      </c>
      <c r="E34" s="306"/>
      <c r="F34" s="306"/>
      <c r="G34" s="306"/>
      <c r="H34" s="53"/>
      <c r="I34" s="48"/>
      <c r="J34" s="45"/>
      <c r="K34" s="46"/>
      <c r="L34" s="46"/>
      <c r="M34" s="46"/>
    </row>
    <row r="35" spans="1:13" x14ac:dyDescent="0.25">
      <c r="A35" s="53"/>
      <c r="B35" s="41"/>
      <c r="C35" s="51"/>
      <c r="D35" s="308" t="s">
        <v>91</v>
      </c>
      <c r="E35" s="308"/>
      <c r="F35" s="306" t="s">
        <v>92</v>
      </c>
      <c r="G35" s="306"/>
      <c r="H35" s="53"/>
      <c r="I35" s="48"/>
      <c r="J35" s="119">
        <f>H35+I35</f>
        <v>0</v>
      </c>
      <c r="K35" s="46"/>
      <c r="L35" s="46"/>
      <c r="M35" s="46"/>
    </row>
    <row r="36" spans="1:13" x14ac:dyDescent="0.25">
      <c r="A36" s="53"/>
      <c r="B36" s="41"/>
      <c r="C36" s="51"/>
      <c r="D36" s="308" t="s">
        <v>93</v>
      </c>
      <c r="E36" s="308"/>
      <c r="F36" s="306" t="s">
        <v>94</v>
      </c>
      <c r="G36" s="306"/>
      <c r="H36" s="53"/>
      <c r="I36" s="48"/>
      <c r="J36" s="119">
        <f>H36+I36</f>
        <v>0</v>
      </c>
      <c r="K36" s="46"/>
      <c r="L36" s="46"/>
      <c r="M36" s="46"/>
    </row>
    <row r="37" spans="1:13" x14ac:dyDescent="0.25">
      <c r="A37" s="53"/>
      <c r="B37" s="41"/>
      <c r="C37" s="51"/>
      <c r="D37" s="308" t="s">
        <v>95</v>
      </c>
      <c r="E37" s="308"/>
      <c r="F37" s="306" t="s">
        <v>96</v>
      </c>
      <c r="G37" s="306"/>
      <c r="H37" s="53"/>
      <c r="I37" s="48"/>
      <c r="J37" s="119">
        <f>H37+I37</f>
        <v>0</v>
      </c>
      <c r="K37" s="46"/>
      <c r="L37" s="46"/>
      <c r="M37" s="46"/>
    </row>
    <row r="38" spans="1:13" x14ac:dyDescent="0.25">
      <c r="A38" s="54"/>
      <c r="B38" s="41"/>
      <c r="C38" s="51"/>
      <c r="D38" s="308" t="s">
        <v>97</v>
      </c>
      <c r="E38" s="308"/>
      <c r="F38" s="306" t="s">
        <v>98</v>
      </c>
      <c r="G38" s="306"/>
      <c r="H38" s="54"/>
      <c r="I38" s="54"/>
      <c r="J38" s="119">
        <f>H38+I38</f>
        <v>0</v>
      </c>
      <c r="K38" s="54"/>
      <c r="L38" s="54"/>
      <c r="M38" s="54"/>
    </row>
    <row r="39" spans="1:13" x14ac:dyDescent="0.25">
      <c r="A39" s="54"/>
      <c r="B39" s="41"/>
      <c r="C39" s="41">
        <v>2</v>
      </c>
      <c r="D39" s="306" t="s">
        <v>99</v>
      </c>
      <c r="E39" s="306"/>
      <c r="F39" s="306"/>
      <c r="G39" s="306"/>
      <c r="H39" s="40"/>
      <c r="I39" s="40"/>
      <c r="J39" s="40"/>
      <c r="K39" s="40"/>
      <c r="L39" s="40"/>
      <c r="M39" s="40"/>
    </row>
    <row r="40" spans="1:13" x14ac:dyDescent="0.25">
      <c r="A40" s="54"/>
      <c r="B40" s="41"/>
      <c r="C40" s="41"/>
      <c r="D40" s="308" t="s">
        <v>91</v>
      </c>
      <c r="E40" s="308"/>
      <c r="F40" s="306" t="s">
        <v>92</v>
      </c>
      <c r="G40" s="306"/>
      <c r="H40" s="40"/>
      <c r="I40" s="40"/>
      <c r="J40" s="119">
        <f>H40+I40</f>
        <v>0</v>
      </c>
      <c r="K40" s="40"/>
      <c r="L40" s="40"/>
      <c r="M40" s="40"/>
    </row>
    <row r="41" spans="1:13" x14ac:dyDescent="0.25">
      <c r="A41" s="54"/>
      <c r="B41" s="41"/>
      <c r="C41" s="41"/>
      <c r="D41" s="308" t="s">
        <v>93</v>
      </c>
      <c r="E41" s="308"/>
      <c r="F41" s="306" t="s">
        <v>94</v>
      </c>
      <c r="G41" s="306"/>
      <c r="H41" s="42"/>
      <c r="I41" s="42"/>
      <c r="J41" s="119">
        <f>H41+I41</f>
        <v>0</v>
      </c>
      <c r="K41" s="42"/>
      <c r="L41" s="42"/>
      <c r="M41" s="42"/>
    </row>
    <row r="42" spans="1:13" x14ac:dyDescent="0.25">
      <c r="A42" s="42"/>
      <c r="B42" s="41"/>
      <c r="C42" s="41"/>
      <c r="D42" s="308" t="s">
        <v>95</v>
      </c>
      <c r="E42" s="308"/>
      <c r="F42" s="306" t="s">
        <v>96</v>
      </c>
      <c r="G42" s="306"/>
      <c r="H42" s="42"/>
      <c r="I42" s="42">
        <f>PENDIDIKAN!G32</f>
        <v>0</v>
      </c>
      <c r="J42" s="42">
        <f>H42+I42</f>
        <v>0</v>
      </c>
      <c r="K42" s="42"/>
      <c r="L42" s="42"/>
      <c r="M42" s="42"/>
    </row>
    <row r="43" spans="1:13" x14ac:dyDescent="0.25">
      <c r="A43" s="55"/>
      <c r="B43" s="41"/>
      <c r="C43" s="41"/>
      <c r="D43" s="308" t="s">
        <v>97</v>
      </c>
      <c r="E43" s="308"/>
      <c r="F43" s="306" t="s">
        <v>98</v>
      </c>
      <c r="G43" s="306"/>
      <c r="H43" s="53"/>
      <c r="I43" s="48"/>
      <c r="J43" s="119">
        <f>H43+I43</f>
        <v>0</v>
      </c>
      <c r="K43" s="46"/>
      <c r="L43" s="46"/>
      <c r="M43" s="46"/>
    </row>
    <row r="44" spans="1:13" x14ac:dyDescent="0.25">
      <c r="A44" s="53"/>
      <c r="B44" s="128" t="s">
        <v>21</v>
      </c>
      <c r="C44" s="306" t="s">
        <v>100</v>
      </c>
      <c r="D44" s="306"/>
      <c r="E44" s="306"/>
      <c r="F44" s="306"/>
      <c r="G44" s="306"/>
      <c r="H44" s="53"/>
      <c r="I44" s="48"/>
      <c r="J44" s="45"/>
      <c r="K44" s="46"/>
      <c r="L44" s="46"/>
      <c r="M44" s="46"/>
    </row>
    <row r="45" spans="1:13" x14ac:dyDescent="0.25">
      <c r="A45" s="53"/>
      <c r="B45" s="41"/>
      <c r="C45" s="41">
        <v>1</v>
      </c>
      <c r="D45" s="306" t="s">
        <v>101</v>
      </c>
      <c r="E45" s="306"/>
      <c r="F45" s="306"/>
      <c r="G45" s="306"/>
      <c r="H45" s="53"/>
      <c r="I45" s="121">
        <v>0</v>
      </c>
      <c r="J45" s="119">
        <f>H45+I45</f>
        <v>0</v>
      </c>
      <c r="K45" s="46"/>
      <c r="L45" s="46"/>
      <c r="M45" s="46"/>
    </row>
    <row r="46" spans="1:13" x14ac:dyDescent="0.25">
      <c r="A46" s="53"/>
      <c r="B46" s="41"/>
      <c r="C46" s="41">
        <v>2</v>
      </c>
      <c r="D46" s="306" t="s">
        <v>102</v>
      </c>
      <c r="E46" s="306"/>
      <c r="F46" s="306"/>
      <c r="G46" s="306"/>
      <c r="H46" s="53"/>
      <c r="I46" s="48">
        <f>PENDIDIKAN!G38</f>
        <v>0</v>
      </c>
      <c r="J46" s="79">
        <f>H46+I46</f>
        <v>0</v>
      </c>
      <c r="K46" s="46"/>
      <c r="L46" s="46"/>
      <c r="M46" s="46"/>
    </row>
    <row r="47" spans="1:13" x14ac:dyDescent="0.25">
      <c r="A47" s="53"/>
      <c r="B47" s="41" t="s">
        <v>46</v>
      </c>
      <c r="C47" s="306" t="s">
        <v>103</v>
      </c>
      <c r="D47" s="306"/>
      <c r="E47" s="306"/>
      <c r="F47" s="306"/>
      <c r="G47" s="306"/>
      <c r="H47" s="53"/>
      <c r="I47" s="48"/>
      <c r="J47" s="45"/>
      <c r="K47" s="46"/>
      <c r="L47" s="46"/>
      <c r="M47" s="46"/>
    </row>
    <row r="48" spans="1:13" ht="45" customHeight="1" x14ac:dyDescent="0.25">
      <c r="A48" s="53"/>
      <c r="B48" s="41"/>
      <c r="C48" s="51"/>
      <c r="D48" s="306" t="s">
        <v>104</v>
      </c>
      <c r="E48" s="306"/>
      <c r="F48" s="306"/>
      <c r="G48" s="306"/>
      <c r="H48" s="53"/>
      <c r="I48" s="48">
        <f>PENDIDIKAN!G41</f>
        <v>0</v>
      </c>
      <c r="J48" s="45">
        <f>H48+I48</f>
        <v>0</v>
      </c>
      <c r="K48" s="46"/>
      <c r="L48" s="46"/>
      <c r="M48" s="46"/>
    </row>
    <row r="49" spans="1:13" x14ac:dyDescent="0.25">
      <c r="A49" s="53"/>
      <c r="B49" s="41" t="s">
        <v>49</v>
      </c>
      <c r="C49" s="306" t="s">
        <v>105</v>
      </c>
      <c r="D49" s="306"/>
      <c r="E49" s="306"/>
      <c r="F49" s="306"/>
      <c r="G49" s="306"/>
      <c r="H49" s="53"/>
      <c r="I49" s="48"/>
      <c r="J49" s="45"/>
      <c r="K49" s="46"/>
      <c r="L49" s="46"/>
      <c r="M49" s="46"/>
    </row>
    <row r="50" spans="1:13" ht="30" customHeight="1" x14ac:dyDescent="0.25">
      <c r="A50" s="53"/>
      <c r="B50" s="41"/>
      <c r="C50" s="51"/>
      <c r="D50" s="306" t="s">
        <v>106</v>
      </c>
      <c r="E50" s="306"/>
      <c r="F50" s="306"/>
      <c r="G50" s="306"/>
      <c r="H50" s="53"/>
      <c r="I50" s="121">
        <f>PENDIDIKAN!G44</f>
        <v>0</v>
      </c>
      <c r="J50" s="119">
        <f>H50+I50</f>
        <v>0</v>
      </c>
      <c r="K50" s="46"/>
      <c r="L50" s="46"/>
      <c r="M50" s="46"/>
    </row>
    <row r="51" spans="1:13" x14ac:dyDescent="0.25">
      <c r="A51" s="53"/>
      <c r="B51" s="41" t="s">
        <v>51</v>
      </c>
      <c r="C51" s="306" t="s">
        <v>107</v>
      </c>
      <c r="D51" s="306"/>
      <c r="E51" s="306"/>
      <c r="F51" s="306"/>
      <c r="G51" s="306"/>
      <c r="H51" s="53"/>
      <c r="I51" s="48"/>
      <c r="J51" s="45"/>
      <c r="K51" s="46"/>
      <c r="L51" s="46"/>
      <c r="M51" s="46"/>
    </row>
    <row r="52" spans="1:13" x14ac:dyDescent="0.25">
      <c r="A52" s="53"/>
      <c r="B52" s="41"/>
      <c r="C52" s="41">
        <v>1</v>
      </c>
      <c r="D52" s="306" t="s">
        <v>108</v>
      </c>
      <c r="E52" s="306"/>
      <c r="F52" s="306"/>
      <c r="G52" s="306"/>
      <c r="H52" s="53"/>
      <c r="I52" s="48">
        <f>PENDIDIKAN!G46</f>
        <v>0</v>
      </c>
      <c r="J52" s="45">
        <f>H52+I52</f>
        <v>0</v>
      </c>
      <c r="K52" s="46"/>
      <c r="L52" s="46"/>
      <c r="M52" s="46"/>
    </row>
    <row r="53" spans="1:13" ht="30" customHeight="1" x14ac:dyDescent="0.25">
      <c r="A53" s="53"/>
      <c r="B53" s="41"/>
      <c r="C53" s="41">
        <v>2</v>
      </c>
      <c r="D53" s="306" t="s">
        <v>109</v>
      </c>
      <c r="E53" s="306"/>
      <c r="F53" s="306"/>
      <c r="G53" s="306"/>
      <c r="H53" s="53"/>
      <c r="I53" s="78" t="e">
        <f>PENDIDIKAN!#REF!</f>
        <v>#REF!</v>
      </c>
      <c r="J53" s="79" t="e">
        <f>H53+I53</f>
        <v>#REF!</v>
      </c>
      <c r="K53" s="46"/>
      <c r="L53" s="46"/>
      <c r="M53" s="46"/>
    </row>
    <row r="54" spans="1:13" x14ac:dyDescent="0.25">
      <c r="A54" s="53"/>
      <c r="B54" s="41" t="s">
        <v>32</v>
      </c>
      <c r="C54" s="306" t="s">
        <v>110</v>
      </c>
      <c r="D54" s="306"/>
      <c r="E54" s="306"/>
      <c r="F54" s="306"/>
      <c r="G54" s="306"/>
      <c r="H54" s="53"/>
      <c r="I54" s="48"/>
      <c r="J54" s="45"/>
      <c r="K54" s="46"/>
      <c r="L54" s="46"/>
      <c r="M54" s="46"/>
    </row>
    <row r="55" spans="1:13" ht="30" customHeight="1" x14ac:dyDescent="0.25">
      <c r="A55" s="53"/>
      <c r="B55" s="41"/>
      <c r="C55" s="51"/>
      <c r="D55" s="306" t="s">
        <v>111</v>
      </c>
      <c r="E55" s="306"/>
      <c r="F55" s="306"/>
      <c r="G55" s="306"/>
      <c r="H55" s="53"/>
      <c r="I55" s="121">
        <f>PENDIDIKAN!G51</f>
        <v>0</v>
      </c>
      <c r="J55" s="119">
        <f>H55+I55</f>
        <v>0</v>
      </c>
      <c r="K55" s="46"/>
      <c r="L55" s="46"/>
      <c r="M55" s="46"/>
    </row>
    <row r="56" spans="1:13" x14ac:dyDescent="0.25">
      <c r="A56" s="53"/>
      <c r="B56" s="41" t="s">
        <v>112</v>
      </c>
      <c r="C56" s="306" t="s">
        <v>113</v>
      </c>
      <c r="D56" s="306"/>
      <c r="E56" s="306"/>
      <c r="F56" s="306"/>
      <c r="G56" s="306"/>
      <c r="H56" s="53"/>
      <c r="I56" s="48"/>
      <c r="J56" s="45"/>
      <c r="K56" s="46"/>
      <c r="L56" s="46"/>
      <c r="M56" s="46"/>
    </row>
    <row r="57" spans="1:13" x14ac:dyDescent="0.25">
      <c r="A57" s="53"/>
      <c r="B57" s="41"/>
      <c r="C57" s="41">
        <v>1</v>
      </c>
      <c r="D57" s="306" t="s">
        <v>114</v>
      </c>
      <c r="E57" s="306"/>
      <c r="F57" s="306"/>
      <c r="G57" s="306"/>
      <c r="H57" s="53"/>
      <c r="I57" s="48"/>
      <c r="J57" s="226">
        <f>H57+I57</f>
        <v>0</v>
      </c>
      <c r="K57" s="46"/>
      <c r="L57" s="46"/>
      <c r="M57" s="46"/>
    </row>
    <row r="58" spans="1:13" ht="30" customHeight="1" x14ac:dyDescent="0.25">
      <c r="A58" s="53"/>
      <c r="B58" s="41"/>
      <c r="C58" s="41">
        <v>2</v>
      </c>
      <c r="D58" s="306" t="s">
        <v>115</v>
      </c>
      <c r="E58" s="306"/>
      <c r="F58" s="306"/>
      <c r="G58" s="306"/>
      <c r="H58" s="53"/>
      <c r="I58" s="48"/>
      <c r="J58" s="226">
        <f t="shared" ref="J58:J64" si="0">H58+I58</f>
        <v>0</v>
      </c>
      <c r="K58" s="46"/>
      <c r="L58" s="46"/>
      <c r="M58" s="46"/>
    </row>
    <row r="59" spans="1:13" ht="45" customHeight="1" x14ac:dyDescent="0.25">
      <c r="A59" s="53"/>
      <c r="B59" s="41"/>
      <c r="C59" s="41">
        <v>3</v>
      </c>
      <c r="D59" s="306" t="s">
        <v>116</v>
      </c>
      <c r="E59" s="306"/>
      <c r="F59" s="306"/>
      <c r="G59" s="306"/>
      <c r="H59" s="53"/>
      <c r="I59" s="48"/>
      <c r="J59" s="226">
        <f t="shared" si="0"/>
        <v>0</v>
      </c>
      <c r="K59" s="46"/>
      <c r="L59" s="46"/>
      <c r="M59" s="46"/>
    </row>
    <row r="60" spans="1:13" ht="30" customHeight="1" x14ac:dyDescent="0.25">
      <c r="A60" s="53"/>
      <c r="B60" s="41"/>
      <c r="C60" s="41">
        <v>4</v>
      </c>
      <c r="D60" s="306" t="s">
        <v>117</v>
      </c>
      <c r="E60" s="306"/>
      <c r="F60" s="306"/>
      <c r="G60" s="306"/>
      <c r="H60" s="53"/>
      <c r="I60" s="48"/>
      <c r="J60" s="226">
        <f t="shared" si="0"/>
        <v>0</v>
      </c>
      <c r="K60" s="46"/>
      <c r="L60" s="46"/>
      <c r="M60" s="46"/>
    </row>
    <row r="61" spans="1:13" x14ac:dyDescent="0.25">
      <c r="A61" s="53"/>
      <c r="B61" s="41"/>
      <c r="C61" s="41">
        <v>5</v>
      </c>
      <c r="D61" s="306" t="s">
        <v>118</v>
      </c>
      <c r="E61" s="306"/>
      <c r="F61" s="306"/>
      <c r="G61" s="306"/>
      <c r="H61" s="53"/>
      <c r="I61" s="48"/>
      <c r="J61" s="226">
        <f t="shared" si="0"/>
        <v>0</v>
      </c>
      <c r="K61" s="46"/>
      <c r="L61" s="46"/>
      <c r="M61" s="46"/>
    </row>
    <row r="62" spans="1:13" ht="45" customHeight="1" x14ac:dyDescent="0.25">
      <c r="A62" s="53"/>
      <c r="B62" s="41"/>
      <c r="C62" s="41">
        <v>6</v>
      </c>
      <c r="D62" s="306" t="s">
        <v>119</v>
      </c>
      <c r="E62" s="306"/>
      <c r="F62" s="306"/>
      <c r="G62" s="306"/>
      <c r="H62" s="53"/>
      <c r="I62" s="48" t="e">
        <f>PENDIDIKAN!#REF!</f>
        <v>#REF!</v>
      </c>
      <c r="J62" s="116" t="e">
        <f t="shared" si="0"/>
        <v>#REF!</v>
      </c>
      <c r="K62" s="46"/>
      <c r="L62" s="46"/>
      <c r="M62" s="46"/>
    </row>
    <row r="63" spans="1:13" ht="60" customHeight="1" x14ac:dyDescent="0.25">
      <c r="A63" s="53"/>
      <c r="B63" s="41"/>
      <c r="C63" s="41">
        <v>7</v>
      </c>
      <c r="D63" s="314" t="s">
        <v>120</v>
      </c>
      <c r="E63" s="314"/>
      <c r="F63" s="314"/>
      <c r="G63" s="314"/>
      <c r="H63" s="53"/>
      <c r="I63" s="227">
        <v>0</v>
      </c>
      <c r="J63" s="226">
        <f t="shared" si="0"/>
        <v>0</v>
      </c>
      <c r="K63" s="46"/>
      <c r="L63" s="46"/>
      <c r="M63" s="46"/>
    </row>
    <row r="64" spans="1:13" ht="80.25" customHeight="1" x14ac:dyDescent="0.25">
      <c r="A64" s="53"/>
      <c r="B64" s="41"/>
      <c r="C64" s="41">
        <v>8</v>
      </c>
      <c r="D64" s="306" t="s">
        <v>343</v>
      </c>
      <c r="E64" s="306"/>
      <c r="F64" s="306"/>
      <c r="G64" s="306"/>
      <c r="H64" s="53"/>
      <c r="I64" s="48">
        <f>PENDIDIKAN!J53</f>
        <v>0</v>
      </c>
      <c r="J64" s="112">
        <f t="shared" si="0"/>
        <v>0</v>
      </c>
      <c r="K64" s="46"/>
      <c r="L64" s="46"/>
      <c r="M64" s="46"/>
    </row>
    <row r="65" spans="1:13" ht="30" customHeight="1" x14ac:dyDescent="0.25">
      <c r="A65" s="53"/>
      <c r="B65" s="41" t="s">
        <v>121</v>
      </c>
      <c r="C65" s="306" t="s">
        <v>122</v>
      </c>
      <c r="D65" s="306"/>
      <c r="E65" s="306"/>
      <c r="F65" s="306"/>
      <c r="G65" s="306"/>
      <c r="H65" s="53"/>
      <c r="I65" s="227"/>
      <c r="J65" s="226"/>
      <c r="K65" s="46"/>
      <c r="L65" s="46"/>
      <c r="M65" s="46"/>
    </row>
    <row r="66" spans="1:13" x14ac:dyDescent="0.25">
      <c r="A66" s="53"/>
      <c r="B66" s="41"/>
      <c r="C66" s="41">
        <v>1</v>
      </c>
      <c r="D66" s="306" t="s">
        <v>123</v>
      </c>
      <c r="E66" s="306"/>
      <c r="F66" s="306"/>
      <c r="G66" s="306"/>
      <c r="H66" s="53"/>
      <c r="I66" s="227"/>
      <c r="J66" s="226">
        <f>H66+I66</f>
        <v>0</v>
      </c>
      <c r="K66" s="46"/>
      <c r="L66" s="46"/>
      <c r="M66" s="46"/>
    </row>
    <row r="67" spans="1:13" x14ac:dyDescent="0.25">
      <c r="A67" s="53"/>
      <c r="B67" s="41"/>
      <c r="C67" s="41">
        <v>2</v>
      </c>
      <c r="D67" s="306" t="s">
        <v>124</v>
      </c>
      <c r="E67" s="306"/>
      <c r="F67" s="306"/>
      <c r="G67" s="306"/>
      <c r="H67" s="53"/>
      <c r="I67" s="227"/>
      <c r="J67" s="226">
        <f>H67+I67</f>
        <v>0</v>
      </c>
      <c r="K67" s="46"/>
      <c r="L67" s="46"/>
      <c r="M67" s="46"/>
    </row>
    <row r="68" spans="1:13" ht="30" customHeight="1" x14ac:dyDescent="0.25">
      <c r="A68" s="53"/>
      <c r="B68" s="41" t="s">
        <v>125</v>
      </c>
      <c r="C68" s="306" t="s">
        <v>126</v>
      </c>
      <c r="D68" s="306"/>
      <c r="E68" s="306"/>
      <c r="F68" s="306"/>
      <c r="G68" s="306"/>
      <c r="H68" s="56"/>
      <c r="I68" s="227"/>
      <c r="J68" s="226"/>
      <c r="K68" s="46"/>
      <c r="L68" s="46"/>
      <c r="M68" s="46"/>
    </row>
    <row r="69" spans="1:13" x14ac:dyDescent="0.25">
      <c r="A69" s="53"/>
      <c r="B69" s="41"/>
      <c r="C69" s="41">
        <v>1</v>
      </c>
      <c r="D69" s="306" t="s">
        <v>127</v>
      </c>
      <c r="E69" s="306"/>
      <c r="F69" s="306"/>
      <c r="G69" s="306"/>
      <c r="H69" s="56"/>
      <c r="I69" s="227"/>
      <c r="J69" s="226">
        <f>H69+I69</f>
        <v>0</v>
      </c>
      <c r="K69" s="46"/>
      <c r="L69" s="46"/>
      <c r="M69" s="46"/>
    </row>
    <row r="70" spans="1:13" x14ac:dyDescent="0.25">
      <c r="A70" s="53"/>
      <c r="B70" s="41"/>
      <c r="C70" s="41">
        <v>2</v>
      </c>
      <c r="D70" s="306" t="s">
        <v>128</v>
      </c>
      <c r="E70" s="306"/>
      <c r="F70" s="306"/>
      <c r="G70" s="306"/>
      <c r="H70" s="56"/>
      <c r="I70" s="227"/>
      <c r="J70" s="226">
        <f>H70+I70</f>
        <v>0</v>
      </c>
      <c r="K70" s="46"/>
      <c r="L70" s="46"/>
      <c r="M70" s="46"/>
    </row>
    <row r="71" spans="1:13" ht="30" customHeight="1" x14ac:dyDescent="0.25">
      <c r="A71" s="53"/>
      <c r="B71" s="53" t="s">
        <v>129</v>
      </c>
      <c r="C71" s="306" t="s">
        <v>130</v>
      </c>
      <c r="D71" s="306"/>
      <c r="E71" s="306"/>
      <c r="F71" s="306"/>
      <c r="G71" s="306"/>
      <c r="H71" s="56"/>
      <c r="I71" s="227"/>
      <c r="J71" s="226"/>
      <c r="K71" s="46"/>
      <c r="L71" s="46"/>
      <c r="M71" s="46"/>
    </row>
    <row r="72" spans="1:13" x14ac:dyDescent="0.25">
      <c r="A72" s="53"/>
      <c r="B72" s="53"/>
      <c r="C72" s="42">
        <v>1</v>
      </c>
      <c r="D72" s="307" t="s">
        <v>131</v>
      </c>
      <c r="E72" s="307"/>
      <c r="F72" s="307"/>
      <c r="G72" s="307"/>
      <c r="H72" s="56"/>
      <c r="I72" s="227"/>
      <c r="J72" s="226">
        <f>H72+I72</f>
        <v>0</v>
      </c>
      <c r="K72" s="46"/>
      <c r="L72" s="46"/>
      <c r="M72" s="46"/>
    </row>
    <row r="73" spans="1:13" x14ac:dyDescent="0.25">
      <c r="A73" s="53"/>
      <c r="B73" s="53"/>
      <c r="C73" s="42">
        <v>2</v>
      </c>
      <c r="D73" s="307" t="s">
        <v>132</v>
      </c>
      <c r="E73" s="307"/>
      <c r="F73" s="307"/>
      <c r="G73" s="307"/>
      <c r="H73" s="56"/>
      <c r="I73" s="227"/>
      <c r="J73" s="226">
        <f t="shared" ref="J73:J78" si="1">H73+I73</f>
        <v>0</v>
      </c>
      <c r="K73" s="46"/>
      <c r="L73" s="46"/>
      <c r="M73" s="46"/>
    </row>
    <row r="74" spans="1:13" x14ac:dyDescent="0.25">
      <c r="A74" s="53"/>
      <c r="B74" s="46"/>
      <c r="C74" s="42">
        <v>3</v>
      </c>
      <c r="D74" s="307" t="s">
        <v>133</v>
      </c>
      <c r="E74" s="307"/>
      <c r="F74" s="307"/>
      <c r="G74" s="307"/>
      <c r="H74" s="53"/>
      <c r="I74" s="227"/>
      <c r="J74" s="226">
        <f t="shared" si="1"/>
        <v>0</v>
      </c>
      <c r="K74" s="46"/>
      <c r="L74" s="46"/>
      <c r="M74" s="46"/>
    </row>
    <row r="75" spans="1:13" x14ac:dyDescent="0.25">
      <c r="A75" s="53"/>
      <c r="B75" s="53"/>
      <c r="C75" s="42">
        <v>4</v>
      </c>
      <c r="D75" s="307" t="s">
        <v>134</v>
      </c>
      <c r="E75" s="307"/>
      <c r="F75" s="307"/>
      <c r="G75" s="307"/>
      <c r="H75" s="53"/>
      <c r="I75" s="227"/>
      <c r="J75" s="226">
        <f t="shared" si="1"/>
        <v>0</v>
      </c>
      <c r="K75" s="46"/>
      <c r="L75" s="46"/>
      <c r="M75" s="46"/>
    </row>
    <row r="76" spans="1:13" x14ac:dyDescent="0.25">
      <c r="A76" s="53"/>
      <c r="B76" s="53"/>
      <c r="C76" s="42">
        <v>5</v>
      </c>
      <c r="D76" s="307" t="s">
        <v>135</v>
      </c>
      <c r="E76" s="307"/>
      <c r="F76" s="307"/>
      <c r="G76" s="307"/>
      <c r="H76" s="53"/>
      <c r="I76" s="227"/>
      <c r="J76" s="226">
        <f t="shared" si="1"/>
        <v>0</v>
      </c>
      <c r="K76" s="46"/>
      <c r="L76" s="46"/>
      <c r="M76" s="46"/>
    </row>
    <row r="77" spans="1:13" x14ac:dyDescent="0.25">
      <c r="A77" s="53"/>
      <c r="B77" s="46"/>
      <c r="C77" s="42">
        <v>6</v>
      </c>
      <c r="D77" s="307" t="s">
        <v>136</v>
      </c>
      <c r="E77" s="307"/>
      <c r="F77" s="307"/>
      <c r="G77" s="307"/>
      <c r="H77" s="53"/>
      <c r="I77" s="48">
        <f>'PENGEMBANGAN DIRI'!G26</f>
        <v>0</v>
      </c>
      <c r="J77" s="112">
        <f t="shared" si="1"/>
        <v>0</v>
      </c>
      <c r="K77" s="46"/>
      <c r="L77" s="46"/>
      <c r="M77" s="46"/>
    </row>
    <row r="78" spans="1:13" x14ac:dyDescent="0.25">
      <c r="A78" s="53"/>
      <c r="B78" s="53"/>
      <c r="C78" s="42">
        <v>7</v>
      </c>
      <c r="D78" s="307" t="s">
        <v>137</v>
      </c>
      <c r="E78" s="307"/>
      <c r="F78" s="307"/>
      <c r="G78" s="307"/>
      <c r="H78" s="53"/>
      <c r="I78" s="78" t="e">
        <f>'PENGEMBANGAN DIRI'!G27+'PENGEMBANGAN DIRI'!#REF!+'PENGEMBANGAN DIRI'!G28</f>
        <v>#REF!</v>
      </c>
      <c r="J78" s="112" t="e">
        <f t="shared" si="1"/>
        <v>#REF!</v>
      </c>
      <c r="K78" s="46"/>
      <c r="L78" s="46"/>
      <c r="M78" s="46"/>
    </row>
    <row r="79" spans="1:13" x14ac:dyDescent="0.25">
      <c r="A79" s="49" t="s">
        <v>138</v>
      </c>
      <c r="B79" s="309" t="s">
        <v>139</v>
      </c>
      <c r="C79" s="309"/>
      <c r="D79" s="309"/>
      <c r="E79" s="309"/>
      <c r="F79" s="309"/>
      <c r="G79" s="309"/>
      <c r="H79" s="53"/>
      <c r="I79" s="48"/>
      <c r="J79" s="45"/>
      <c r="K79" s="46"/>
      <c r="L79" s="46"/>
      <c r="M79" s="46"/>
    </row>
    <row r="80" spans="1:13" x14ac:dyDescent="0.25">
      <c r="A80" s="53"/>
      <c r="B80" s="42" t="s">
        <v>9</v>
      </c>
      <c r="C80" s="306" t="s">
        <v>140</v>
      </c>
      <c r="D80" s="306"/>
      <c r="E80" s="306"/>
      <c r="F80" s="306"/>
      <c r="G80" s="306"/>
      <c r="H80" s="40"/>
      <c r="I80" s="48"/>
      <c r="J80" s="45"/>
      <c r="K80" s="46"/>
      <c r="L80" s="46"/>
      <c r="M80" s="46"/>
    </row>
    <row r="81" spans="1:13" ht="30" customHeight="1" x14ac:dyDescent="0.25">
      <c r="A81" s="53"/>
      <c r="B81" s="42"/>
      <c r="C81" s="42">
        <v>1</v>
      </c>
      <c r="D81" s="306" t="s">
        <v>141</v>
      </c>
      <c r="E81" s="306"/>
      <c r="F81" s="306"/>
      <c r="G81" s="306"/>
      <c r="H81" s="40"/>
      <c r="I81" s="48"/>
      <c r="J81" s="45"/>
      <c r="K81" s="46"/>
      <c r="L81" s="46"/>
      <c r="M81" s="46"/>
    </row>
    <row r="82" spans="1:13" x14ac:dyDescent="0.25">
      <c r="A82" s="53"/>
      <c r="B82" s="42"/>
      <c r="C82" s="51"/>
      <c r="D82" s="42" t="s">
        <v>91</v>
      </c>
      <c r="E82" s="307" t="s">
        <v>142</v>
      </c>
      <c r="F82" s="307"/>
      <c r="G82" s="307"/>
      <c r="H82" s="51"/>
      <c r="I82" s="48"/>
      <c r="J82" s="45"/>
      <c r="K82" s="46"/>
      <c r="L82" s="46"/>
      <c r="M82" s="46"/>
    </row>
    <row r="83" spans="1:13" x14ac:dyDescent="0.25">
      <c r="A83" s="53"/>
      <c r="B83" s="41"/>
      <c r="C83" s="51"/>
      <c r="D83" s="42"/>
      <c r="E83" s="310" t="s">
        <v>143</v>
      </c>
      <c r="F83" s="310"/>
      <c r="G83" s="51" t="s">
        <v>144</v>
      </c>
      <c r="H83" s="51"/>
      <c r="I83" s="264">
        <v>0</v>
      </c>
      <c r="J83" s="265">
        <f>H83+I83</f>
        <v>0</v>
      </c>
      <c r="K83" s="46"/>
      <c r="L83" s="46"/>
      <c r="M83" s="46"/>
    </row>
    <row r="84" spans="1:13" x14ac:dyDescent="0.25">
      <c r="A84" s="53"/>
      <c r="B84" s="41"/>
      <c r="C84" s="51"/>
      <c r="D84" s="42"/>
      <c r="E84" s="310" t="s">
        <v>145</v>
      </c>
      <c r="F84" s="310"/>
      <c r="G84" s="51" t="s">
        <v>146</v>
      </c>
      <c r="H84" s="122"/>
      <c r="I84" s="227">
        <v>0</v>
      </c>
      <c r="J84" s="226">
        <f>H84+I84</f>
        <v>0</v>
      </c>
      <c r="K84" s="46"/>
      <c r="L84" s="46"/>
      <c r="M84" s="46"/>
    </row>
    <row r="85" spans="1:13" x14ac:dyDescent="0.25">
      <c r="A85" s="53"/>
      <c r="B85" s="41"/>
      <c r="C85" s="51"/>
      <c r="D85" s="42" t="s">
        <v>147</v>
      </c>
      <c r="E85" s="306" t="s">
        <v>148</v>
      </c>
      <c r="F85" s="306"/>
      <c r="G85" s="306"/>
      <c r="H85" s="51"/>
      <c r="I85" s="227"/>
      <c r="J85" s="226"/>
      <c r="K85" s="46"/>
      <c r="L85" s="46"/>
      <c r="M85" s="46"/>
    </row>
    <row r="86" spans="1:13" x14ac:dyDescent="0.25">
      <c r="A86" s="53"/>
      <c r="B86" s="41"/>
      <c r="C86" s="51"/>
      <c r="D86" s="41"/>
      <c r="E86" s="310" t="s">
        <v>143</v>
      </c>
      <c r="F86" s="310"/>
      <c r="G86" s="51" t="s">
        <v>149</v>
      </c>
      <c r="H86" s="122"/>
      <c r="I86" s="227">
        <v>0</v>
      </c>
      <c r="J86" s="226">
        <f>H86+I86</f>
        <v>0</v>
      </c>
      <c r="K86" s="46"/>
      <c r="L86" s="46"/>
      <c r="M86" s="46"/>
    </row>
    <row r="87" spans="1:13" ht="30" x14ac:dyDescent="0.25">
      <c r="A87" s="53"/>
      <c r="B87" s="41"/>
      <c r="C87" s="51"/>
      <c r="D87" s="41"/>
      <c r="E87" s="310" t="s">
        <v>145</v>
      </c>
      <c r="F87" s="310"/>
      <c r="G87" s="51" t="s">
        <v>150</v>
      </c>
      <c r="H87" s="51"/>
      <c r="I87" s="227">
        <v>0</v>
      </c>
      <c r="J87" s="226">
        <f t="shared" ref="J87:J88" si="2">H87+I87</f>
        <v>0</v>
      </c>
      <c r="K87" s="46"/>
      <c r="L87" s="46"/>
      <c r="M87" s="46"/>
    </row>
    <row r="88" spans="1:13" x14ac:dyDescent="0.25">
      <c r="A88" s="53"/>
      <c r="B88" s="41"/>
      <c r="C88" s="51"/>
      <c r="D88" s="41"/>
      <c r="E88" s="310" t="s">
        <v>151</v>
      </c>
      <c r="F88" s="310"/>
      <c r="G88" s="51" t="s">
        <v>152</v>
      </c>
      <c r="H88" s="51"/>
      <c r="I88" s="115">
        <f>PENELITIAN!G7+PENELITIAN!G8+PENELITIAN!G9+PENELITIAN!G10</f>
        <v>0</v>
      </c>
      <c r="J88" s="116">
        <f t="shared" si="2"/>
        <v>0</v>
      </c>
      <c r="K88" s="46"/>
      <c r="L88" s="46"/>
      <c r="M88" s="46"/>
    </row>
    <row r="89" spans="1:13" x14ac:dyDescent="0.25">
      <c r="A89" s="54"/>
      <c r="B89" s="41"/>
      <c r="C89" s="51"/>
      <c r="D89" s="42" t="s">
        <v>95</v>
      </c>
      <c r="E89" s="306" t="s">
        <v>153</v>
      </c>
      <c r="F89" s="306"/>
      <c r="G89" s="306"/>
      <c r="H89" s="51"/>
      <c r="I89" s="52"/>
      <c r="J89" s="52"/>
      <c r="K89" s="54"/>
      <c r="L89" s="54"/>
      <c r="M89" s="54"/>
    </row>
    <row r="90" spans="1:13" x14ac:dyDescent="0.25">
      <c r="A90" s="54"/>
      <c r="B90" s="41"/>
      <c r="C90" s="51"/>
      <c r="D90" s="41"/>
      <c r="E90" s="310" t="s">
        <v>143</v>
      </c>
      <c r="F90" s="310"/>
      <c r="G90" s="51" t="s">
        <v>154</v>
      </c>
      <c r="H90" s="51"/>
      <c r="I90" s="57"/>
      <c r="J90" s="57"/>
      <c r="K90" s="40"/>
      <c r="L90" s="40"/>
      <c r="M90" s="40"/>
    </row>
    <row r="91" spans="1:13" x14ac:dyDescent="0.25">
      <c r="A91" s="54"/>
      <c r="B91" s="41"/>
      <c r="C91" s="51"/>
      <c r="D91" s="41"/>
      <c r="E91" s="308"/>
      <c r="F91" s="308"/>
      <c r="G91" s="40" t="s">
        <v>155</v>
      </c>
      <c r="H91" s="40"/>
      <c r="I91" s="116">
        <f>PENELITIAN!G12+PENELITIAN!G15+PENELITIAN!G16+PENELITIAN!G17</f>
        <v>0</v>
      </c>
      <c r="J91" s="116">
        <f>H91+I91</f>
        <v>0</v>
      </c>
      <c r="K91" s="40"/>
      <c r="L91" s="40"/>
      <c r="M91" s="40"/>
    </row>
    <row r="92" spans="1:13" x14ac:dyDescent="0.25">
      <c r="A92" s="54"/>
      <c r="B92" s="41"/>
      <c r="C92" s="51"/>
      <c r="D92" s="41"/>
      <c r="E92" s="308"/>
      <c r="F92" s="308"/>
      <c r="G92" s="40" t="s">
        <v>156</v>
      </c>
      <c r="H92" s="40"/>
      <c r="I92" s="116">
        <f>PENELITIAN!G13+PENELITIAN!G14</f>
        <v>0</v>
      </c>
      <c r="J92" s="116">
        <f>H92+I92</f>
        <v>0</v>
      </c>
      <c r="K92" s="42"/>
      <c r="L92" s="42"/>
      <c r="M92" s="42"/>
    </row>
    <row r="93" spans="1:13" x14ac:dyDescent="0.25">
      <c r="A93" s="42"/>
      <c r="B93" s="41"/>
      <c r="C93" s="51"/>
      <c r="D93" s="41"/>
      <c r="E93" s="310" t="s">
        <v>145</v>
      </c>
      <c r="F93" s="310"/>
      <c r="G93" s="51" t="s">
        <v>157</v>
      </c>
      <c r="H93" s="51"/>
      <c r="I93" s="57"/>
      <c r="J93" s="57"/>
      <c r="K93" s="42"/>
      <c r="L93" s="42"/>
      <c r="M93" s="42"/>
    </row>
    <row r="94" spans="1:13" x14ac:dyDescent="0.25">
      <c r="A94" s="53"/>
      <c r="B94" s="41"/>
      <c r="C94" s="51"/>
      <c r="D94" s="41"/>
      <c r="E94" s="308"/>
      <c r="F94" s="308"/>
      <c r="G94" s="40" t="s">
        <v>155</v>
      </c>
      <c r="H94" s="120"/>
      <c r="I94" s="227">
        <f>PENELITIAN!G18</f>
        <v>0</v>
      </c>
      <c r="J94" s="226">
        <f>H94+I94</f>
        <v>0</v>
      </c>
      <c r="K94" s="46"/>
      <c r="L94" s="46"/>
      <c r="M94" s="46"/>
    </row>
    <row r="95" spans="1:13" x14ac:dyDescent="0.25">
      <c r="A95" s="53"/>
      <c r="B95" s="41"/>
      <c r="C95" s="51"/>
      <c r="D95" s="41"/>
      <c r="E95" s="308"/>
      <c r="F95" s="308"/>
      <c r="G95" s="40" t="s">
        <v>156</v>
      </c>
      <c r="H95" s="120"/>
      <c r="I95" s="227">
        <f>PENELITIAN!G19</f>
        <v>0</v>
      </c>
      <c r="J95" s="226">
        <f>H95+I95</f>
        <v>0</v>
      </c>
      <c r="K95" s="46"/>
      <c r="L95" s="46"/>
      <c r="M95" s="46"/>
    </row>
    <row r="96" spans="1:13" ht="30" customHeight="1" x14ac:dyDescent="0.25">
      <c r="A96" s="53"/>
      <c r="B96" s="41"/>
      <c r="C96" s="51"/>
      <c r="D96" s="42" t="s">
        <v>158</v>
      </c>
      <c r="E96" s="306" t="s">
        <v>159</v>
      </c>
      <c r="F96" s="306"/>
      <c r="G96" s="306"/>
      <c r="H96" s="122"/>
      <c r="I96" s="227">
        <f>PENELITIAN!G20</f>
        <v>0</v>
      </c>
      <c r="J96" s="226">
        <f>H96+I96</f>
        <v>0</v>
      </c>
      <c r="K96" s="46"/>
      <c r="L96" s="46"/>
      <c r="M96" s="46"/>
    </row>
    <row r="97" spans="1:13" ht="45" customHeight="1" x14ac:dyDescent="0.25">
      <c r="A97" s="53"/>
      <c r="B97" s="41"/>
      <c r="C97" s="42">
        <v>2</v>
      </c>
      <c r="D97" s="306" t="s">
        <v>160</v>
      </c>
      <c r="E97" s="306"/>
      <c r="F97" s="306"/>
      <c r="G97" s="306"/>
      <c r="H97" s="122"/>
      <c r="I97" s="227">
        <f>PENELITIAN!G21</f>
        <v>0</v>
      </c>
      <c r="J97" s="226">
        <f>H97+I97</f>
        <v>0</v>
      </c>
      <c r="K97" s="46"/>
      <c r="L97" s="46"/>
      <c r="M97" s="46"/>
    </row>
    <row r="98" spans="1:13" x14ac:dyDescent="0.25">
      <c r="A98" s="53"/>
      <c r="B98" s="41" t="s">
        <v>12</v>
      </c>
      <c r="C98" s="306" t="s">
        <v>161</v>
      </c>
      <c r="D98" s="306"/>
      <c r="E98" s="306"/>
      <c r="F98" s="306"/>
      <c r="G98" s="306"/>
      <c r="H98" s="120"/>
      <c r="I98" s="227"/>
      <c r="J98" s="226"/>
      <c r="K98" s="46"/>
      <c r="L98" s="46"/>
      <c r="M98" s="46"/>
    </row>
    <row r="99" spans="1:13" x14ac:dyDescent="0.25">
      <c r="A99" s="53"/>
      <c r="B99" s="41"/>
      <c r="C99" s="51"/>
      <c r="D99" s="307" t="s">
        <v>162</v>
      </c>
      <c r="E99" s="307"/>
      <c r="F99" s="307"/>
      <c r="G99" s="307"/>
      <c r="H99" s="120"/>
      <c r="I99" s="227">
        <f>PENELITIAN!G25</f>
        <v>0</v>
      </c>
      <c r="J99" s="226">
        <f>H99+I99</f>
        <v>0</v>
      </c>
      <c r="K99" s="46"/>
      <c r="L99" s="46"/>
      <c r="M99" s="46"/>
    </row>
    <row r="100" spans="1:13" x14ac:dyDescent="0.25">
      <c r="A100" s="53"/>
      <c r="B100" s="41" t="s">
        <v>15</v>
      </c>
      <c r="C100" s="306" t="s">
        <v>163</v>
      </c>
      <c r="D100" s="306"/>
      <c r="E100" s="306"/>
      <c r="F100" s="306"/>
      <c r="G100" s="306"/>
      <c r="H100" s="120"/>
      <c r="I100" s="227"/>
      <c r="J100" s="226"/>
      <c r="K100" s="46"/>
      <c r="L100" s="46"/>
      <c r="M100" s="46"/>
    </row>
    <row r="101" spans="1:13" x14ac:dyDescent="0.25">
      <c r="A101" s="53"/>
      <c r="B101" s="41"/>
      <c r="C101" s="51"/>
      <c r="D101" s="307" t="s">
        <v>162</v>
      </c>
      <c r="E101" s="307"/>
      <c r="F101" s="307"/>
      <c r="G101" s="307"/>
      <c r="H101" s="120"/>
      <c r="I101" s="227">
        <f>PENELITIAN!G28</f>
        <v>0</v>
      </c>
      <c r="J101" s="226">
        <f>H101+I101</f>
        <v>0</v>
      </c>
      <c r="K101" s="46"/>
      <c r="L101" s="46"/>
      <c r="M101" s="46"/>
    </row>
    <row r="102" spans="1:13" ht="30" customHeight="1" x14ac:dyDescent="0.25">
      <c r="A102" s="53"/>
      <c r="B102" s="41" t="s">
        <v>18</v>
      </c>
      <c r="C102" s="306" t="s">
        <v>164</v>
      </c>
      <c r="D102" s="306"/>
      <c r="E102" s="306"/>
      <c r="F102" s="306"/>
      <c r="G102" s="306"/>
      <c r="H102" s="122"/>
      <c r="I102" s="227"/>
      <c r="J102" s="226"/>
      <c r="K102" s="46"/>
      <c r="L102" s="46"/>
      <c r="M102" s="46"/>
    </row>
    <row r="103" spans="1:13" x14ac:dyDescent="0.25">
      <c r="A103" s="53"/>
      <c r="B103" s="41"/>
      <c r="C103" s="42">
        <v>1</v>
      </c>
      <c r="D103" s="306" t="s">
        <v>149</v>
      </c>
      <c r="E103" s="306"/>
      <c r="F103" s="306"/>
      <c r="G103" s="306"/>
      <c r="H103" s="122"/>
      <c r="I103" s="227">
        <f>PENELITIAN!G30</f>
        <v>0</v>
      </c>
      <c r="J103" s="226">
        <f>H103+I103</f>
        <v>0</v>
      </c>
      <c r="K103" s="46"/>
      <c r="L103" s="46"/>
      <c r="M103" s="46"/>
    </row>
    <row r="104" spans="1:13" x14ac:dyDescent="0.25">
      <c r="A104" s="53"/>
      <c r="B104" s="41"/>
      <c r="C104" s="42">
        <v>2</v>
      </c>
      <c r="D104" s="306" t="s">
        <v>165</v>
      </c>
      <c r="E104" s="306"/>
      <c r="F104" s="306"/>
      <c r="G104" s="306"/>
      <c r="H104" s="120"/>
      <c r="I104" s="227">
        <f>PENELITIAN!G31</f>
        <v>0</v>
      </c>
      <c r="J104" s="226">
        <f>H104+I104</f>
        <v>0</v>
      </c>
      <c r="K104" s="46"/>
      <c r="L104" s="46"/>
      <c r="M104" s="46"/>
    </row>
    <row r="105" spans="1:13" ht="45" customHeight="1" x14ac:dyDescent="0.25">
      <c r="A105" s="53"/>
      <c r="B105" s="41" t="s">
        <v>21</v>
      </c>
      <c r="C105" s="306" t="s">
        <v>166</v>
      </c>
      <c r="D105" s="306"/>
      <c r="E105" s="306"/>
      <c r="F105" s="306"/>
      <c r="G105" s="306"/>
      <c r="H105" s="122"/>
      <c r="I105" s="121"/>
      <c r="J105" s="119"/>
      <c r="K105" s="46"/>
      <c r="L105" s="46"/>
      <c r="M105" s="46"/>
    </row>
    <row r="106" spans="1:13" x14ac:dyDescent="0.25">
      <c r="A106" s="53"/>
      <c r="B106" s="41"/>
      <c r="C106" s="42">
        <v>1</v>
      </c>
      <c r="D106" s="306" t="s">
        <v>167</v>
      </c>
      <c r="E106" s="306"/>
      <c r="F106" s="306"/>
      <c r="G106" s="306"/>
      <c r="H106" s="122"/>
      <c r="I106" s="227">
        <f>PENELITIAN!G34</f>
        <v>0</v>
      </c>
      <c r="J106" s="226">
        <f>H106+I106</f>
        <v>0</v>
      </c>
      <c r="K106" s="46"/>
      <c r="L106" s="46"/>
      <c r="M106" s="46"/>
    </row>
    <row r="107" spans="1:13" x14ac:dyDescent="0.25">
      <c r="A107" s="53"/>
      <c r="B107" s="41"/>
      <c r="C107" s="42">
        <v>2</v>
      </c>
      <c r="D107" s="306" t="s">
        <v>168</v>
      </c>
      <c r="E107" s="306"/>
      <c r="F107" s="306"/>
      <c r="G107" s="306"/>
      <c r="H107" s="122"/>
      <c r="I107" s="227">
        <f>PENELITIAN!G35</f>
        <v>0</v>
      </c>
      <c r="J107" s="226">
        <f>H107+I107</f>
        <v>0</v>
      </c>
      <c r="K107" s="46"/>
      <c r="L107" s="46"/>
      <c r="M107" s="46"/>
    </row>
    <row r="108" spans="1:13" x14ac:dyDescent="0.25">
      <c r="A108" s="53"/>
      <c r="B108" s="41"/>
      <c r="C108" s="42">
        <v>3</v>
      </c>
      <c r="D108" s="306" t="s">
        <v>169</v>
      </c>
      <c r="E108" s="306"/>
      <c r="F108" s="306"/>
      <c r="G108" s="306"/>
      <c r="H108" s="120"/>
      <c r="I108" s="227">
        <f>PENELITIAN!G36</f>
        <v>0</v>
      </c>
      <c r="J108" s="226">
        <f>H108+I108</f>
        <v>0</v>
      </c>
      <c r="K108" s="46"/>
      <c r="L108" s="46"/>
      <c r="M108" s="46"/>
    </row>
    <row r="109" spans="1:13" x14ac:dyDescent="0.25">
      <c r="A109" s="54"/>
      <c r="B109" s="41"/>
      <c r="C109" s="42"/>
      <c r="D109" s="306"/>
      <c r="E109" s="306"/>
      <c r="F109" s="306"/>
      <c r="G109" s="306"/>
      <c r="H109" s="120"/>
      <c r="I109" s="227"/>
      <c r="J109" s="226"/>
      <c r="K109" s="46"/>
      <c r="L109" s="46"/>
      <c r="M109" s="46"/>
    </row>
    <row r="110" spans="1:13" ht="28.5" customHeight="1" x14ac:dyDescent="0.25">
      <c r="A110" s="49" t="s">
        <v>170</v>
      </c>
      <c r="B110" s="309" t="s">
        <v>171</v>
      </c>
      <c r="C110" s="309"/>
      <c r="D110" s="309"/>
      <c r="E110" s="309"/>
      <c r="F110" s="309"/>
      <c r="G110" s="309"/>
      <c r="H110" s="53"/>
      <c r="I110" s="227"/>
      <c r="J110" s="226"/>
      <c r="K110" s="46"/>
      <c r="L110" s="46"/>
      <c r="M110" s="46"/>
    </row>
    <row r="111" spans="1:13" x14ac:dyDescent="0.25">
      <c r="A111" s="53"/>
      <c r="B111" s="41" t="s">
        <v>9</v>
      </c>
      <c r="C111" s="306" t="s">
        <v>172</v>
      </c>
      <c r="D111" s="306"/>
      <c r="E111" s="306"/>
      <c r="F111" s="306"/>
      <c r="G111" s="306"/>
      <c r="H111" s="53"/>
      <c r="I111" s="227"/>
      <c r="J111" s="226"/>
      <c r="K111" s="46"/>
      <c r="L111" s="46"/>
      <c r="M111" s="46"/>
    </row>
    <row r="112" spans="1:13" ht="60" customHeight="1" x14ac:dyDescent="0.25">
      <c r="A112" s="53"/>
      <c r="B112" s="41"/>
      <c r="C112" s="51"/>
      <c r="D112" s="306" t="s">
        <v>173</v>
      </c>
      <c r="E112" s="306"/>
      <c r="F112" s="306"/>
      <c r="G112" s="306"/>
      <c r="H112" s="123"/>
      <c r="I112" s="227">
        <f>ABDIMAS!G7</f>
        <v>0</v>
      </c>
      <c r="J112" s="226">
        <f>H112+I112</f>
        <v>0</v>
      </c>
      <c r="K112" s="46"/>
      <c r="L112" s="46"/>
      <c r="M112" s="46"/>
    </row>
    <row r="113" spans="1:13" ht="30" customHeight="1" x14ac:dyDescent="0.25">
      <c r="A113" s="53"/>
      <c r="B113" s="41" t="s">
        <v>12</v>
      </c>
      <c r="C113" s="306" t="s">
        <v>174</v>
      </c>
      <c r="D113" s="306"/>
      <c r="E113" s="306"/>
      <c r="F113" s="306"/>
      <c r="G113" s="306"/>
      <c r="H113" s="53"/>
      <c r="I113" s="227"/>
      <c r="J113" s="226"/>
      <c r="K113" s="46"/>
      <c r="L113" s="46"/>
      <c r="M113" s="46"/>
    </row>
    <row r="114" spans="1:13" ht="45" customHeight="1" x14ac:dyDescent="0.25">
      <c r="A114" s="53"/>
      <c r="B114" s="41"/>
      <c r="C114" s="51"/>
      <c r="D114" s="306" t="s">
        <v>175</v>
      </c>
      <c r="E114" s="306"/>
      <c r="F114" s="306"/>
      <c r="G114" s="306"/>
      <c r="H114" s="123"/>
      <c r="I114" s="227">
        <f>ABDIMAS!G10</f>
        <v>0</v>
      </c>
      <c r="J114" s="226">
        <f>H114+I114</f>
        <v>0</v>
      </c>
      <c r="K114" s="46"/>
      <c r="L114" s="46"/>
      <c r="M114" s="46"/>
    </row>
    <row r="115" spans="1:13" ht="30" customHeight="1" x14ac:dyDescent="0.25">
      <c r="A115" s="53"/>
      <c r="B115" s="41" t="s">
        <v>15</v>
      </c>
      <c r="C115" s="306" t="s">
        <v>176</v>
      </c>
      <c r="D115" s="306"/>
      <c r="E115" s="306"/>
      <c r="F115" s="306"/>
      <c r="G115" s="306"/>
      <c r="H115" s="53"/>
      <c r="I115" s="48"/>
      <c r="J115" s="45"/>
      <c r="K115" s="46"/>
      <c r="L115" s="46"/>
      <c r="M115" s="46"/>
    </row>
    <row r="116" spans="1:13" x14ac:dyDescent="0.25">
      <c r="A116" s="53"/>
      <c r="B116" s="41"/>
      <c r="C116" s="42">
        <v>1</v>
      </c>
      <c r="D116" s="306" t="s">
        <v>177</v>
      </c>
      <c r="E116" s="306"/>
      <c r="F116" s="306"/>
      <c r="G116" s="306"/>
      <c r="H116" s="53"/>
      <c r="I116" s="48"/>
      <c r="J116" s="45"/>
      <c r="K116" s="46"/>
      <c r="L116" s="46"/>
      <c r="M116" s="46"/>
    </row>
    <row r="117" spans="1:13" x14ac:dyDescent="0.25">
      <c r="A117" s="53"/>
      <c r="B117" s="41"/>
      <c r="C117" s="51"/>
      <c r="D117" s="41" t="s">
        <v>91</v>
      </c>
      <c r="E117" s="307" t="s">
        <v>178</v>
      </c>
      <c r="F117" s="307"/>
      <c r="G117" s="307"/>
      <c r="H117" s="53"/>
      <c r="I117" s="48"/>
      <c r="J117" s="45"/>
      <c r="K117" s="46"/>
      <c r="L117" s="46"/>
      <c r="M117" s="46"/>
    </row>
    <row r="118" spans="1:13" x14ac:dyDescent="0.25">
      <c r="A118" s="53"/>
      <c r="B118" s="41"/>
      <c r="C118" s="51"/>
      <c r="D118" s="41"/>
      <c r="E118" s="310" t="s">
        <v>143</v>
      </c>
      <c r="F118" s="310"/>
      <c r="G118" s="40" t="s">
        <v>179</v>
      </c>
      <c r="H118" s="123"/>
      <c r="I118" s="227">
        <v>0</v>
      </c>
      <c r="J118" s="226">
        <f>H118+I118</f>
        <v>0</v>
      </c>
      <c r="K118" s="46"/>
      <c r="L118" s="46"/>
      <c r="M118" s="46"/>
    </row>
    <row r="119" spans="1:13" x14ac:dyDescent="0.25">
      <c r="A119" s="53"/>
      <c r="B119" s="41"/>
      <c r="C119" s="51"/>
      <c r="D119" s="41"/>
      <c r="E119" s="310" t="s">
        <v>145</v>
      </c>
      <c r="F119" s="310"/>
      <c r="G119" s="40" t="s">
        <v>180</v>
      </c>
      <c r="H119" s="123"/>
      <c r="I119" s="227">
        <v>0</v>
      </c>
      <c r="J119" s="226">
        <f t="shared" ref="J119:J120" si="3">H119+I119</f>
        <v>0</v>
      </c>
      <c r="K119" s="46"/>
      <c r="L119" s="46"/>
      <c r="M119" s="46"/>
    </row>
    <row r="120" spans="1:13" x14ac:dyDescent="0.25">
      <c r="A120" s="53"/>
      <c r="B120" s="41"/>
      <c r="C120" s="51"/>
      <c r="D120" s="41"/>
      <c r="E120" s="310" t="s">
        <v>151</v>
      </c>
      <c r="F120" s="310"/>
      <c r="G120" s="40" t="s">
        <v>169</v>
      </c>
      <c r="H120" s="53"/>
      <c r="I120" s="227">
        <v>0</v>
      </c>
      <c r="J120" s="226">
        <f t="shared" si="3"/>
        <v>0</v>
      </c>
      <c r="K120" s="46"/>
      <c r="L120" s="46"/>
      <c r="M120" s="46"/>
    </row>
    <row r="121" spans="1:13" ht="30" customHeight="1" x14ac:dyDescent="0.25">
      <c r="A121" s="53"/>
      <c r="B121" s="41"/>
      <c r="C121" s="51"/>
      <c r="D121" s="41" t="s">
        <v>12</v>
      </c>
      <c r="E121" s="306" t="s">
        <v>181</v>
      </c>
      <c r="F121" s="306"/>
      <c r="G121" s="306"/>
      <c r="H121" s="53"/>
      <c r="I121" s="48"/>
      <c r="J121" s="45"/>
      <c r="K121" s="46"/>
      <c r="L121" s="46"/>
      <c r="M121" s="46"/>
    </row>
    <row r="122" spans="1:13" x14ac:dyDescent="0.25">
      <c r="A122" s="53"/>
      <c r="B122" s="41"/>
      <c r="C122" s="51"/>
      <c r="D122" s="41"/>
      <c r="E122" s="310" t="s">
        <v>143</v>
      </c>
      <c r="F122" s="310"/>
      <c r="G122" s="40" t="s">
        <v>179</v>
      </c>
      <c r="H122" s="123"/>
      <c r="I122" s="227">
        <v>0</v>
      </c>
      <c r="J122" s="226">
        <f>H122+I122</f>
        <v>0</v>
      </c>
      <c r="K122" s="46"/>
      <c r="L122" s="46"/>
      <c r="M122" s="46"/>
    </row>
    <row r="123" spans="1:13" x14ac:dyDescent="0.25">
      <c r="A123" s="53"/>
      <c r="B123" s="41"/>
      <c r="C123" s="51"/>
      <c r="D123" s="41"/>
      <c r="E123" s="310" t="s">
        <v>145</v>
      </c>
      <c r="F123" s="310"/>
      <c r="G123" s="40" t="s">
        <v>180</v>
      </c>
      <c r="H123" s="123"/>
      <c r="I123" s="227">
        <v>0</v>
      </c>
      <c r="J123" s="226">
        <f t="shared" ref="J123:J124" si="4">H123+I123</f>
        <v>0</v>
      </c>
      <c r="K123" s="46"/>
      <c r="L123" s="46"/>
      <c r="M123" s="46"/>
    </row>
    <row r="124" spans="1:13" x14ac:dyDescent="0.25">
      <c r="A124" s="53"/>
      <c r="B124" s="41"/>
      <c r="C124" s="51"/>
      <c r="D124" s="41"/>
      <c r="E124" s="310" t="s">
        <v>151</v>
      </c>
      <c r="F124" s="310"/>
      <c r="G124" s="40" t="s">
        <v>182</v>
      </c>
      <c r="H124" s="53"/>
      <c r="I124" s="48">
        <f>ABDIMAS!G16</f>
        <v>0</v>
      </c>
      <c r="J124" s="112">
        <f t="shared" si="4"/>
        <v>0</v>
      </c>
      <c r="K124" s="46"/>
      <c r="L124" s="46"/>
      <c r="M124" s="46"/>
    </row>
    <row r="125" spans="1:13" x14ac:dyDescent="0.25">
      <c r="A125" s="53"/>
      <c r="B125" s="41"/>
      <c r="C125" s="42">
        <v>2</v>
      </c>
      <c r="D125" s="306" t="s">
        <v>183</v>
      </c>
      <c r="E125" s="306"/>
      <c r="F125" s="306"/>
      <c r="G125" s="306"/>
      <c r="H125" s="53"/>
      <c r="I125" s="48"/>
      <c r="J125" s="45"/>
      <c r="K125" s="46"/>
      <c r="L125" s="46"/>
      <c r="M125" s="46"/>
    </row>
    <row r="126" spans="1:13" ht="45" customHeight="1" x14ac:dyDescent="0.25">
      <c r="A126" s="53"/>
      <c r="B126" s="41" t="s">
        <v>18</v>
      </c>
      <c r="C126" s="306" t="s">
        <v>184</v>
      </c>
      <c r="D126" s="306"/>
      <c r="E126" s="306"/>
      <c r="F126" s="306"/>
      <c r="G126" s="306"/>
      <c r="H126" s="53"/>
      <c r="I126" s="48"/>
      <c r="J126" s="45"/>
      <c r="K126" s="46"/>
      <c r="L126" s="46"/>
      <c r="M126" s="46"/>
    </row>
    <row r="127" spans="1:13" x14ac:dyDescent="0.25">
      <c r="A127" s="53"/>
      <c r="B127" s="41"/>
      <c r="C127" s="42">
        <v>1</v>
      </c>
      <c r="D127" s="306" t="s">
        <v>185</v>
      </c>
      <c r="E127" s="306"/>
      <c r="F127" s="306"/>
      <c r="G127" s="306"/>
      <c r="H127" s="53"/>
      <c r="I127" s="227">
        <f>ABDIMAS!G18</f>
        <v>0</v>
      </c>
      <c r="J127" s="226">
        <f>H127+I127</f>
        <v>0</v>
      </c>
      <c r="K127" s="46"/>
      <c r="L127" s="46"/>
      <c r="M127" s="46"/>
    </row>
    <row r="128" spans="1:13" ht="30" customHeight="1" x14ac:dyDescent="0.25">
      <c r="A128" s="53"/>
      <c r="B128" s="41"/>
      <c r="C128" s="42">
        <v>2</v>
      </c>
      <c r="D128" s="306" t="s">
        <v>186</v>
      </c>
      <c r="E128" s="306"/>
      <c r="F128" s="306"/>
      <c r="G128" s="306"/>
      <c r="H128" s="53"/>
      <c r="I128" s="227">
        <f>ABDIMAS!G19</f>
        <v>0</v>
      </c>
      <c r="J128" s="226">
        <f t="shared" ref="J128:J129" si="5">H128+I128</f>
        <v>0</v>
      </c>
      <c r="K128" s="46"/>
      <c r="L128" s="46"/>
      <c r="M128" s="46"/>
    </row>
    <row r="129" spans="1:13" x14ac:dyDescent="0.25">
      <c r="A129" s="53"/>
      <c r="B129" s="42"/>
      <c r="C129" s="42">
        <v>3</v>
      </c>
      <c r="D129" s="307" t="s">
        <v>187</v>
      </c>
      <c r="E129" s="307"/>
      <c r="F129" s="307"/>
      <c r="G129" s="307"/>
      <c r="H129" s="53"/>
      <c r="I129" s="227">
        <f>ABDIMAS!G20</f>
        <v>0</v>
      </c>
      <c r="J129" s="226">
        <f t="shared" si="5"/>
        <v>0</v>
      </c>
      <c r="K129" s="46"/>
      <c r="L129" s="46"/>
      <c r="M129" s="46"/>
    </row>
    <row r="130" spans="1:13" x14ac:dyDescent="0.25">
      <c r="A130" s="53"/>
      <c r="B130" s="42" t="s">
        <v>21</v>
      </c>
      <c r="C130" s="306" t="s">
        <v>188</v>
      </c>
      <c r="D130" s="306"/>
      <c r="E130" s="306"/>
      <c r="F130" s="306"/>
      <c r="G130" s="306"/>
      <c r="H130" s="56"/>
      <c r="I130" s="227"/>
      <c r="J130" s="226"/>
      <c r="K130" s="46"/>
      <c r="L130" s="46"/>
      <c r="M130" s="46"/>
    </row>
    <row r="131" spans="1:13" ht="44.25" customHeight="1" x14ac:dyDescent="0.25">
      <c r="A131" s="53"/>
      <c r="B131" s="42"/>
      <c r="C131" s="51"/>
      <c r="D131" s="306" t="s">
        <v>189</v>
      </c>
      <c r="E131" s="306"/>
      <c r="F131" s="306"/>
      <c r="G131" s="306"/>
      <c r="H131" s="56"/>
      <c r="I131" s="227">
        <f>ABDIMAS!G23</f>
        <v>0</v>
      </c>
      <c r="J131" s="226">
        <f>H131+I131</f>
        <v>0</v>
      </c>
      <c r="K131" s="46"/>
      <c r="L131" s="46"/>
      <c r="M131" s="46"/>
    </row>
    <row r="132" spans="1:13" x14ac:dyDescent="0.25">
      <c r="A132" s="58"/>
      <c r="B132" s="319" t="s">
        <v>190</v>
      </c>
      <c r="C132" s="319"/>
      <c r="D132" s="319"/>
      <c r="E132" s="319"/>
      <c r="F132" s="319"/>
      <c r="G132" s="319"/>
      <c r="H132" s="59"/>
      <c r="I132" s="60"/>
      <c r="J132" s="44" t="e">
        <f>J22+J23+J25+J28+J30+J32+J35+J36+J37+J38+J40+J41+J42+J43+J45+J46+J48+J50+J52+J53+J55+J57+J58+J59+J60+J61+J62+J63+J64+J66+J67+J69+J70+J72+J73+J74+J75+J76+J77+J78+J83+J84+J86+J87+J88+J91+J92+J94+J95+J96+J97+J99+J101+J103+J104+J106+J107+J108+J112+J114+J118+J119+J120+J122+J123+J124+J125+J127+J128+J129+J131</f>
        <v>#REF!</v>
      </c>
      <c r="K132" s="61"/>
      <c r="L132" s="61"/>
      <c r="M132" s="61"/>
    </row>
    <row r="133" spans="1:13" x14ac:dyDescent="0.25">
      <c r="A133" s="62"/>
      <c r="B133" s="309"/>
      <c r="C133" s="309"/>
      <c r="D133" s="309"/>
      <c r="E133" s="309"/>
      <c r="F133" s="309"/>
      <c r="G133" s="309"/>
      <c r="H133" s="320"/>
      <c r="I133" s="321"/>
      <c r="J133" s="318"/>
      <c r="K133" s="317"/>
      <c r="L133" s="317"/>
      <c r="M133" s="317"/>
    </row>
    <row r="134" spans="1:13" x14ac:dyDescent="0.25">
      <c r="A134" s="49" t="s">
        <v>191</v>
      </c>
      <c r="B134" s="309" t="s">
        <v>192</v>
      </c>
      <c r="C134" s="309"/>
      <c r="D134" s="309"/>
      <c r="E134" s="309"/>
      <c r="F134" s="309"/>
      <c r="G134" s="309"/>
      <c r="H134" s="320"/>
      <c r="I134" s="321"/>
      <c r="J134" s="318"/>
      <c r="K134" s="317"/>
      <c r="L134" s="317"/>
      <c r="M134" s="317"/>
    </row>
    <row r="135" spans="1:13" ht="30" customHeight="1" x14ac:dyDescent="0.25">
      <c r="A135" s="53"/>
      <c r="B135" s="42" t="s">
        <v>9</v>
      </c>
      <c r="C135" s="306" t="s">
        <v>193</v>
      </c>
      <c r="D135" s="306"/>
      <c r="E135" s="306"/>
      <c r="F135" s="306"/>
      <c r="G135" s="306"/>
      <c r="H135" s="53"/>
      <c r="I135" s="48"/>
      <c r="J135" s="45"/>
      <c r="K135" s="46"/>
      <c r="L135" s="46"/>
      <c r="M135" s="46"/>
    </row>
    <row r="136" spans="1:13" ht="30" customHeight="1" x14ac:dyDescent="0.25">
      <c r="A136" s="53"/>
      <c r="B136" s="42"/>
      <c r="C136" s="42">
        <v>1</v>
      </c>
      <c r="D136" s="306" t="s">
        <v>194</v>
      </c>
      <c r="E136" s="306"/>
      <c r="F136" s="306"/>
      <c r="G136" s="306"/>
      <c r="H136" s="53"/>
      <c r="I136" s="115">
        <f>PENUNJANG!G7</f>
        <v>0</v>
      </c>
      <c r="J136" s="116">
        <f>H136+I136</f>
        <v>0</v>
      </c>
      <c r="K136" s="46"/>
      <c r="L136" s="46"/>
      <c r="M136" s="46"/>
    </row>
    <row r="137" spans="1:13" x14ac:dyDescent="0.25">
      <c r="A137" s="53"/>
      <c r="B137" s="42"/>
      <c r="C137" s="42">
        <v>2</v>
      </c>
      <c r="D137" s="306" t="s">
        <v>195</v>
      </c>
      <c r="E137" s="306"/>
      <c r="F137" s="306"/>
      <c r="G137" s="306"/>
      <c r="H137" s="53"/>
      <c r="I137" s="115">
        <f>PENUNJANG!G6+PENUNJANG!G8+PENUNJANG!G9</f>
        <v>0</v>
      </c>
      <c r="J137" s="116">
        <f>H137+I137</f>
        <v>0</v>
      </c>
      <c r="K137" s="46"/>
      <c r="L137" s="46"/>
      <c r="M137" s="46"/>
    </row>
    <row r="138" spans="1:13" ht="30" customHeight="1" x14ac:dyDescent="0.25">
      <c r="A138" s="53"/>
      <c r="B138" s="42" t="s">
        <v>12</v>
      </c>
      <c r="C138" s="306" t="s">
        <v>196</v>
      </c>
      <c r="D138" s="306"/>
      <c r="E138" s="306"/>
      <c r="F138" s="306"/>
      <c r="G138" s="306"/>
      <c r="H138" s="53"/>
      <c r="I138" s="48"/>
      <c r="J138" s="119"/>
      <c r="K138" s="46"/>
      <c r="L138" s="46"/>
      <c r="M138" s="46"/>
    </row>
    <row r="139" spans="1:13" x14ac:dyDescent="0.25">
      <c r="A139" s="53"/>
      <c r="B139" s="42"/>
      <c r="C139" s="42">
        <v>1</v>
      </c>
      <c r="D139" s="306" t="s">
        <v>197</v>
      </c>
      <c r="E139" s="306"/>
      <c r="F139" s="306"/>
      <c r="G139" s="306"/>
      <c r="H139" s="53"/>
      <c r="I139" s="48"/>
      <c r="J139" s="119"/>
      <c r="K139" s="46"/>
      <c r="L139" s="46"/>
      <c r="M139" s="46"/>
    </row>
    <row r="140" spans="1:13" x14ac:dyDescent="0.25">
      <c r="A140" s="54"/>
      <c r="B140" s="42"/>
      <c r="C140" s="41"/>
      <c r="D140" s="41" t="s">
        <v>91</v>
      </c>
      <c r="E140" s="306" t="s">
        <v>198</v>
      </c>
      <c r="F140" s="306"/>
      <c r="G140" s="306"/>
      <c r="H140" s="54"/>
      <c r="I140" s="228">
        <f>PENUNJANG!G12</f>
        <v>0</v>
      </c>
      <c r="J140" s="228">
        <f>H140+I140</f>
        <v>0</v>
      </c>
      <c r="K140" s="54"/>
      <c r="L140" s="54"/>
      <c r="M140" s="54"/>
    </row>
    <row r="141" spans="1:13" x14ac:dyDescent="0.25">
      <c r="A141" s="54"/>
      <c r="B141" s="42"/>
      <c r="C141" s="42"/>
      <c r="D141" s="41" t="s">
        <v>93</v>
      </c>
      <c r="E141" s="307" t="s">
        <v>199</v>
      </c>
      <c r="F141" s="307"/>
      <c r="G141" s="307"/>
      <c r="H141" s="40"/>
      <c r="I141" s="226">
        <f>PENUNJANG!G13</f>
        <v>0</v>
      </c>
      <c r="J141" s="228">
        <f>H141+I141</f>
        <v>0</v>
      </c>
      <c r="K141" s="40"/>
      <c r="L141" s="40"/>
      <c r="M141" s="40"/>
    </row>
    <row r="142" spans="1:13" x14ac:dyDescent="0.25">
      <c r="A142" s="54"/>
      <c r="B142" s="42"/>
      <c r="C142" s="42">
        <v>2</v>
      </c>
      <c r="D142" s="306" t="s">
        <v>200</v>
      </c>
      <c r="E142" s="306"/>
      <c r="F142" s="306"/>
      <c r="G142" s="306"/>
      <c r="H142" s="40"/>
      <c r="I142" s="229"/>
      <c r="J142" s="226"/>
      <c r="K142" s="40"/>
      <c r="L142" s="40"/>
      <c r="M142" s="40"/>
    </row>
    <row r="143" spans="1:13" x14ac:dyDescent="0.25">
      <c r="A143" s="54"/>
      <c r="B143" s="41"/>
      <c r="C143" s="42"/>
      <c r="D143" s="41" t="s">
        <v>91</v>
      </c>
      <c r="E143" s="306" t="s">
        <v>198</v>
      </c>
      <c r="F143" s="306"/>
      <c r="G143" s="306"/>
      <c r="H143" s="42"/>
      <c r="I143" s="226">
        <f>PENUNJANG!G14</f>
        <v>0</v>
      </c>
      <c r="J143" s="226">
        <f>H143+I143</f>
        <v>0</v>
      </c>
      <c r="K143" s="42"/>
      <c r="L143" s="42"/>
      <c r="M143" s="42"/>
    </row>
    <row r="144" spans="1:13" x14ac:dyDescent="0.25">
      <c r="A144" s="42"/>
      <c r="B144" s="41"/>
      <c r="C144" s="42"/>
      <c r="D144" s="41" t="s">
        <v>93</v>
      </c>
      <c r="E144" s="307" t="s">
        <v>199</v>
      </c>
      <c r="F144" s="307"/>
      <c r="G144" s="307"/>
      <c r="H144" s="42"/>
      <c r="I144" s="226">
        <f>PENUNJANG!G15</f>
        <v>0</v>
      </c>
      <c r="J144" s="226">
        <f>H144+I144</f>
        <v>0</v>
      </c>
      <c r="K144" s="42"/>
      <c r="L144" s="42"/>
      <c r="M144" s="42"/>
    </row>
    <row r="145" spans="1:13" x14ac:dyDescent="0.25">
      <c r="A145" s="53"/>
      <c r="B145" s="41" t="s">
        <v>15</v>
      </c>
      <c r="C145" s="306" t="s">
        <v>201</v>
      </c>
      <c r="D145" s="306"/>
      <c r="E145" s="306"/>
      <c r="F145" s="306"/>
      <c r="G145" s="306"/>
      <c r="H145" s="53"/>
      <c r="I145" s="227"/>
      <c r="J145" s="226"/>
      <c r="K145" s="46"/>
      <c r="L145" s="46"/>
      <c r="M145" s="46"/>
    </row>
    <row r="146" spans="1:13" x14ac:dyDescent="0.25">
      <c r="A146" s="53"/>
      <c r="B146" s="41"/>
      <c r="C146" s="42">
        <v>1</v>
      </c>
      <c r="D146" s="306" t="s">
        <v>167</v>
      </c>
      <c r="E146" s="306"/>
      <c r="F146" s="306"/>
      <c r="G146" s="306"/>
      <c r="H146" s="53"/>
      <c r="I146" s="227"/>
      <c r="J146" s="226"/>
      <c r="K146" s="46"/>
      <c r="L146" s="46"/>
      <c r="M146" s="46"/>
    </row>
    <row r="147" spans="1:13" x14ac:dyDescent="0.25">
      <c r="A147" s="53"/>
      <c r="B147" s="41"/>
      <c r="C147" s="42"/>
      <c r="D147" s="41" t="s">
        <v>202</v>
      </c>
      <c r="E147" s="307" t="s">
        <v>203</v>
      </c>
      <c r="F147" s="307"/>
      <c r="G147" s="307"/>
      <c r="H147" s="53"/>
      <c r="I147" s="227">
        <f>PENUNJANG!G18</f>
        <v>0</v>
      </c>
      <c r="J147" s="226">
        <f>H147+I147</f>
        <v>0</v>
      </c>
      <c r="K147" s="46"/>
      <c r="L147" s="46"/>
      <c r="M147" s="46"/>
    </row>
    <row r="148" spans="1:13" x14ac:dyDescent="0.25">
      <c r="A148" s="53"/>
      <c r="B148" s="41"/>
      <c r="C148" s="42"/>
      <c r="D148" s="41" t="s">
        <v>147</v>
      </c>
      <c r="E148" s="307" t="s">
        <v>204</v>
      </c>
      <c r="F148" s="307"/>
      <c r="G148" s="307"/>
      <c r="H148" s="53"/>
      <c r="I148" s="227">
        <f>PENUNJANG!G19</f>
        <v>0</v>
      </c>
      <c r="J148" s="226">
        <f t="shared" ref="J148:J149" si="6">H148+I148</f>
        <v>0</v>
      </c>
      <c r="K148" s="46"/>
      <c r="L148" s="46"/>
      <c r="M148" s="46"/>
    </row>
    <row r="149" spans="1:13" x14ac:dyDescent="0.25">
      <c r="A149" s="53"/>
      <c r="B149" s="41"/>
      <c r="C149" s="42"/>
      <c r="D149" s="41" t="s">
        <v>205</v>
      </c>
      <c r="E149" s="307" t="s">
        <v>199</v>
      </c>
      <c r="F149" s="307"/>
      <c r="G149" s="307"/>
      <c r="H149" s="53"/>
      <c r="I149" s="227">
        <f>PENUNJANG!G20</f>
        <v>0</v>
      </c>
      <c r="J149" s="226">
        <f t="shared" si="6"/>
        <v>0</v>
      </c>
      <c r="K149" s="46"/>
      <c r="L149" s="46"/>
      <c r="M149" s="46"/>
    </row>
    <row r="150" spans="1:13" x14ac:dyDescent="0.25">
      <c r="A150" s="53"/>
      <c r="B150" s="41"/>
      <c r="C150" s="42">
        <v>2</v>
      </c>
      <c r="D150" s="306" t="s">
        <v>168</v>
      </c>
      <c r="E150" s="306"/>
      <c r="F150" s="306"/>
      <c r="G150" s="306"/>
      <c r="H150" s="53"/>
      <c r="I150" s="227"/>
      <c r="J150" s="226"/>
      <c r="K150" s="46"/>
      <c r="L150" s="46"/>
      <c r="M150" s="46"/>
    </row>
    <row r="151" spans="1:13" x14ac:dyDescent="0.25">
      <c r="A151" s="53"/>
      <c r="B151" s="41"/>
      <c r="C151" s="42"/>
      <c r="D151" s="41" t="s">
        <v>202</v>
      </c>
      <c r="E151" s="307" t="s">
        <v>203</v>
      </c>
      <c r="F151" s="307"/>
      <c r="G151" s="307"/>
      <c r="H151" s="53"/>
      <c r="I151" s="227">
        <f>PENUNJANG!G21</f>
        <v>0</v>
      </c>
      <c r="J151" s="226">
        <f>H151+I151</f>
        <v>0</v>
      </c>
      <c r="K151" s="46"/>
      <c r="L151" s="46"/>
      <c r="M151" s="46"/>
    </row>
    <row r="152" spans="1:13" x14ac:dyDescent="0.25">
      <c r="A152" s="53"/>
      <c r="B152" s="41"/>
      <c r="C152" s="42"/>
      <c r="D152" s="41" t="s">
        <v>147</v>
      </c>
      <c r="E152" s="307" t="s">
        <v>204</v>
      </c>
      <c r="F152" s="307"/>
      <c r="G152" s="307"/>
      <c r="H152" s="53"/>
      <c r="I152" s="227">
        <f>PENUNJANG!G22</f>
        <v>0</v>
      </c>
      <c r="J152" s="226">
        <f t="shared" ref="J152:J153" si="7">H152+I152</f>
        <v>0</v>
      </c>
      <c r="K152" s="46"/>
      <c r="L152" s="46"/>
      <c r="M152" s="46"/>
    </row>
    <row r="153" spans="1:13" x14ac:dyDescent="0.25">
      <c r="A153" s="53"/>
      <c r="B153" s="41"/>
      <c r="C153" s="42"/>
      <c r="D153" s="41" t="s">
        <v>205</v>
      </c>
      <c r="E153" s="307" t="s">
        <v>199</v>
      </c>
      <c r="F153" s="307"/>
      <c r="G153" s="307"/>
      <c r="H153" s="53"/>
      <c r="I153" s="48">
        <f>PENUNJANG!G23</f>
        <v>0</v>
      </c>
      <c r="J153" s="112">
        <f t="shared" si="7"/>
        <v>0</v>
      </c>
      <c r="K153" s="46"/>
      <c r="L153" s="46"/>
      <c r="M153" s="46"/>
    </row>
    <row r="154" spans="1:13" x14ac:dyDescent="0.25">
      <c r="A154" s="53"/>
      <c r="B154" s="41" t="s">
        <v>18</v>
      </c>
      <c r="C154" s="306" t="s">
        <v>206</v>
      </c>
      <c r="D154" s="306"/>
      <c r="E154" s="306"/>
      <c r="F154" s="306"/>
      <c r="G154" s="306"/>
      <c r="H154" s="53"/>
      <c r="I154" s="41"/>
      <c r="J154" s="45"/>
      <c r="K154" s="46"/>
      <c r="L154" s="46"/>
      <c r="M154" s="46"/>
    </row>
    <row r="155" spans="1:13" ht="45" customHeight="1" x14ac:dyDescent="0.25">
      <c r="A155" s="53"/>
      <c r="B155" s="41"/>
      <c r="C155" s="51"/>
      <c r="D155" s="306" t="s">
        <v>207</v>
      </c>
      <c r="E155" s="306"/>
      <c r="F155" s="306"/>
      <c r="G155" s="306"/>
      <c r="H155" s="53"/>
      <c r="I155" s="227">
        <f>PENUNJANG!G27</f>
        <v>0</v>
      </c>
      <c r="J155" s="226">
        <f>H155+I155</f>
        <v>0</v>
      </c>
      <c r="K155" s="46"/>
      <c r="L155" s="46"/>
      <c r="M155" s="46"/>
    </row>
    <row r="156" spans="1:13" ht="30" customHeight="1" x14ac:dyDescent="0.25">
      <c r="A156" s="53"/>
      <c r="B156" s="41" t="s">
        <v>21</v>
      </c>
      <c r="C156" s="306" t="s">
        <v>208</v>
      </c>
      <c r="D156" s="306"/>
      <c r="E156" s="306"/>
      <c r="F156" s="306"/>
      <c r="G156" s="306"/>
      <c r="H156" s="53"/>
      <c r="I156" s="227"/>
      <c r="J156" s="226"/>
      <c r="K156" s="46"/>
      <c r="L156" s="46"/>
      <c r="M156" s="46"/>
    </row>
    <row r="157" spans="1:13" x14ac:dyDescent="0.25">
      <c r="A157" s="53"/>
      <c r="B157" s="41"/>
      <c r="C157" s="42">
        <v>1</v>
      </c>
      <c r="D157" s="306" t="s">
        <v>209</v>
      </c>
      <c r="E157" s="306"/>
      <c r="F157" s="306"/>
      <c r="G157" s="306"/>
      <c r="H157" s="53"/>
      <c r="I157" s="227">
        <f>PENUNJANG!G29</f>
        <v>0</v>
      </c>
      <c r="J157" s="226">
        <f>H157+I157</f>
        <v>0</v>
      </c>
      <c r="K157" s="46"/>
      <c r="L157" s="46"/>
      <c r="M157" s="46"/>
    </row>
    <row r="158" spans="1:13" x14ac:dyDescent="0.25">
      <c r="A158" s="53"/>
      <c r="B158" s="41"/>
      <c r="C158" s="42">
        <v>2</v>
      </c>
      <c r="D158" s="306" t="s">
        <v>210</v>
      </c>
      <c r="E158" s="306"/>
      <c r="F158" s="306"/>
      <c r="G158" s="306"/>
      <c r="H158" s="53"/>
      <c r="I158" s="227">
        <f>PENUNJANG!G30</f>
        <v>0</v>
      </c>
      <c r="J158" s="226">
        <f>H158+I158</f>
        <v>0</v>
      </c>
      <c r="K158" s="46"/>
      <c r="L158" s="46"/>
      <c r="M158" s="46"/>
    </row>
    <row r="159" spans="1:13" x14ac:dyDescent="0.25">
      <c r="A159" s="53"/>
      <c r="B159" s="41" t="s">
        <v>46</v>
      </c>
      <c r="C159" s="306" t="s">
        <v>211</v>
      </c>
      <c r="D159" s="306"/>
      <c r="E159" s="306"/>
      <c r="F159" s="306"/>
      <c r="G159" s="306"/>
      <c r="H159" s="53"/>
      <c r="I159" s="227"/>
      <c r="J159" s="226"/>
      <c r="K159" s="46"/>
      <c r="L159" s="46"/>
      <c r="M159" s="46"/>
    </row>
    <row r="160" spans="1:13" ht="30" customHeight="1" x14ac:dyDescent="0.25">
      <c r="A160" s="53"/>
      <c r="B160" s="41"/>
      <c r="C160" s="42">
        <v>1</v>
      </c>
      <c r="D160" s="306" t="s">
        <v>212</v>
      </c>
      <c r="E160" s="306"/>
      <c r="F160" s="306"/>
      <c r="G160" s="306"/>
      <c r="H160" s="53"/>
      <c r="I160" s="41"/>
      <c r="J160" s="45"/>
      <c r="K160" s="46"/>
      <c r="L160" s="46"/>
      <c r="M160" s="46"/>
    </row>
    <row r="161" spans="1:13" x14ac:dyDescent="0.25">
      <c r="A161" s="53"/>
      <c r="B161" s="41"/>
      <c r="C161" s="42"/>
      <c r="D161" s="41" t="s">
        <v>91</v>
      </c>
      <c r="E161" s="307" t="s">
        <v>213</v>
      </c>
      <c r="F161" s="307"/>
      <c r="G161" s="307"/>
      <c r="H161" s="53"/>
      <c r="I161" s="115">
        <f>PENUNJANG!G34+PENUNJANG!G35+PENUNJANG!G36</f>
        <v>0</v>
      </c>
      <c r="J161" s="116">
        <f>H161+I161</f>
        <v>0</v>
      </c>
      <c r="K161" s="46"/>
      <c r="L161" s="46"/>
      <c r="M161" s="46"/>
    </row>
    <row r="162" spans="1:13" x14ac:dyDescent="0.25">
      <c r="A162" s="53"/>
      <c r="B162" s="41"/>
      <c r="C162" s="42"/>
      <c r="D162" s="41" t="s">
        <v>93</v>
      </c>
      <c r="E162" s="307" t="s">
        <v>199</v>
      </c>
      <c r="F162" s="307"/>
      <c r="G162" s="307"/>
      <c r="H162" s="53"/>
      <c r="I162" s="115"/>
      <c r="J162" s="226">
        <f>H162+I162</f>
        <v>0</v>
      </c>
      <c r="K162" s="46"/>
      <c r="L162" s="46"/>
      <c r="M162" s="46"/>
    </row>
    <row r="163" spans="1:13" ht="15" customHeight="1" x14ac:dyDescent="0.25">
      <c r="A163" s="322"/>
      <c r="B163" s="308"/>
      <c r="C163" s="310">
        <v>2</v>
      </c>
      <c r="D163" s="306" t="s">
        <v>214</v>
      </c>
      <c r="E163" s="306"/>
      <c r="F163" s="306"/>
      <c r="G163" s="306"/>
      <c r="H163" s="320"/>
      <c r="I163" s="321"/>
      <c r="J163" s="318"/>
      <c r="K163" s="317"/>
      <c r="L163" s="317"/>
      <c r="M163" s="317"/>
    </row>
    <row r="164" spans="1:13" x14ac:dyDescent="0.25">
      <c r="A164" s="322"/>
      <c r="B164" s="308"/>
      <c r="C164" s="310"/>
      <c r="D164" s="306" t="s">
        <v>215</v>
      </c>
      <c r="E164" s="306"/>
      <c r="F164" s="306"/>
      <c r="G164" s="306"/>
      <c r="H164" s="320"/>
      <c r="I164" s="321"/>
      <c r="J164" s="318"/>
      <c r="K164" s="317"/>
      <c r="L164" s="317"/>
      <c r="M164" s="317"/>
    </row>
    <row r="165" spans="1:13" x14ac:dyDescent="0.25">
      <c r="A165" s="55"/>
      <c r="B165" s="41"/>
      <c r="C165" s="42"/>
      <c r="D165" s="41" t="s">
        <v>91</v>
      </c>
      <c r="E165" s="307" t="s">
        <v>213</v>
      </c>
      <c r="F165" s="307"/>
      <c r="G165" s="307"/>
      <c r="H165" s="53"/>
      <c r="I165" s="115"/>
      <c r="J165" s="226">
        <f>H165+I165</f>
        <v>0</v>
      </c>
      <c r="K165" s="46"/>
      <c r="L165" s="46"/>
      <c r="M165" s="46"/>
    </row>
    <row r="166" spans="1:13" x14ac:dyDescent="0.25">
      <c r="A166" s="55"/>
      <c r="B166" s="41"/>
      <c r="C166" s="42"/>
      <c r="D166" s="41" t="s">
        <v>93</v>
      </c>
      <c r="E166" s="307" t="s">
        <v>216</v>
      </c>
      <c r="F166" s="307"/>
      <c r="G166" s="307"/>
      <c r="H166" s="53"/>
      <c r="I166" s="115"/>
      <c r="J166" s="226">
        <f>H166+I166</f>
        <v>0</v>
      </c>
      <c r="K166" s="46"/>
      <c r="L166" s="46"/>
      <c r="M166" s="46"/>
    </row>
    <row r="167" spans="1:13" x14ac:dyDescent="0.25">
      <c r="A167" s="53"/>
      <c r="B167" s="42" t="s">
        <v>49</v>
      </c>
      <c r="C167" s="306" t="s">
        <v>217</v>
      </c>
      <c r="D167" s="306"/>
      <c r="E167" s="306"/>
      <c r="F167" s="306"/>
      <c r="G167" s="306"/>
      <c r="H167" s="53"/>
      <c r="I167" s="48"/>
      <c r="J167" s="45"/>
      <c r="K167" s="46"/>
      <c r="L167" s="46"/>
      <c r="M167" s="46"/>
    </row>
    <row r="168" spans="1:13" ht="30" customHeight="1" x14ac:dyDescent="0.25">
      <c r="A168" s="53"/>
      <c r="B168" s="42"/>
      <c r="C168" s="42">
        <v>1</v>
      </c>
      <c r="D168" s="306" t="s">
        <v>218</v>
      </c>
      <c r="E168" s="306"/>
      <c r="F168" s="306"/>
      <c r="G168" s="306"/>
      <c r="H168" s="53"/>
      <c r="I168" s="48"/>
      <c r="J168" s="45"/>
      <c r="K168" s="46"/>
      <c r="L168" s="46"/>
      <c r="M168" s="46"/>
    </row>
    <row r="169" spans="1:13" x14ac:dyDescent="0.25">
      <c r="A169" s="53"/>
      <c r="B169" s="41"/>
      <c r="C169" s="42"/>
      <c r="D169" s="41" t="s">
        <v>202</v>
      </c>
      <c r="E169" s="306" t="s">
        <v>219</v>
      </c>
      <c r="F169" s="306"/>
      <c r="G169" s="306"/>
      <c r="H169" s="53"/>
      <c r="I169" s="227">
        <f>PENUNJANG!G39</f>
        <v>0</v>
      </c>
      <c r="J169" s="226">
        <f>H169+I169</f>
        <v>0</v>
      </c>
      <c r="K169" s="46"/>
      <c r="L169" s="46"/>
      <c r="M169" s="46"/>
    </row>
    <row r="170" spans="1:13" x14ac:dyDescent="0.25">
      <c r="A170" s="53"/>
      <c r="B170" s="42"/>
      <c r="C170" s="42"/>
      <c r="D170" s="41" t="s">
        <v>147</v>
      </c>
      <c r="E170" s="306" t="s">
        <v>220</v>
      </c>
      <c r="F170" s="306"/>
      <c r="G170" s="306"/>
      <c r="H170" s="53"/>
      <c r="I170" s="227">
        <f>PENUNJANG!G40</f>
        <v>0</v>
      </c>
      <c r="J170" s="226">
        <f t="shared" ref="J170:J171" si="8">H170+I170</f>
        <v>0</v>
      </c>
      <c r="K170" s="46"/>
      <c r="L170" s="46"/>
      <c r="M170" s="46"/>
    </row>
    <row r="171" spans="1:13" x14ac:dyDescent="0.25">
      <c r="A171" s="53"/>
      <c r="B171" s="42"/>
      <c r="C171" s="42"/>
      <c r="D171" s="41" t="s">
        <v>205</v>
      </c>
      <c r="E171" s="306" t="s">
        <v>221</v>
      </c>
      <c r="F171" s="306"/>
      <c r="G171" s="306"/>
      <c r="H171" s="53"/>
      <c r="I171" s="227">
        <f>PENUNJANG!G41</f>
        <v>0</v>
      </c>
      <c r="J171" s="226">
        <f t="shared" si="8"/>
        <v>0</v>
      </c>
      <c r="K171" s="46"/>
      <c r="L171" s="46"/>
      <c r="M171" s="46"/>
    </row>
    <row r="172" spans="1:13" x14ac:dyDescent="0.25">
      <c r="A172" s="53"/>
      <c r="B172" s="42"/>
      <c r="C172" s="42">
        <v>2</v>
      </c>
      <c r="D172" s="306" t="s">
        <v>222</v>
      </c>
      <c r="E172" s="306"/>
      <c r="F172" s="306"/>
      <c r="G172" s="306"/>
      <c r="H172" s="53"/>
      <c r="I172" s="226"/>
      <c r="J172" s="226"/>
      <c r="K172" s="46"/>
      <c r="L172" s="46"/>
      <c r="M172" s="46"/>
    </row>
    <row r="173" spans="1:13" x14ac:dyDescent="0.25">
      <c r="A173" s="53"/>
      <c r="B173" s="42"/>
      <c r="C173" s="42"/>
      <c r="D173" s="42" t="s">
        <v>91</v>
      </c>
      <c r="E173" s="307" t="s">
        <v>167</v>
      </c>
      <c r="F173" s="307"/>
      <c r="G173" s="307"/>
      <c r="H173" s="53"/>
      <c r="I173" s="226">
        <f>PENUNJANG!G42</f>
        <v>0</v>
      </c>
      <c r="J173" s="226">
        <f>H173+I173</f>
        <v>0</v>
      </c>
      <c r="K173" s="46"/>
      <c r="L173" s="46"/>
      <c r="M173" s="46"/>
    </row>
    <row r="174" spans="1:13" x14ac:dyDescent="0.25">
      <c r="A174" s="53"/>
      <c r="B174" s="42"/>
      <c r="C174" s="42"/>
      <c r="D174" s="42" t="s">
        <v>147</v>
      </c>
      <c r="E174" s="307" t="s">
        <v>168</v>
      </c>
      <c r="F174" s="307"/>
      <c r="G174" s="307"/>
      <c r="H174" s="53"/>
      <c r="I174" s="42">
        <f>PENUNJANG!G43</f>
        <v>0</v>
      </c>
      <c r="J174" s="112">
        <f t="shared" ref="J174:J175" si="9">H174+I174</f>
        <v>0</v>
      </c>
      <c r="K174" s="46"/>
      <c r="L174" s="46"/>
      <c r="M174" s="46"/>
    </row>
    <row r="175" spans="1:13" x14ac:dyDescent="0.25">
      <c r="A175" s="53"/>
      <c r="B175" s="42"/>
      <c r="C175" s="42"/>
      <c r="D175" s="42" t="s">
        <v>205</v>
      </c>
      <c r="E175" s="307" t="s">
        <v>223</v>
      </c>
      <c r="F175" s="307"/>
      <c r="G175" s="307"/>
      <c r="H175" s="53"/>
      <c r="I175" s="226">
        <f>PENUNJANG!G44</f>
        <v>0</v>
      </c>
      <c r="J175" s="226">
        <f t="shared" si="9"/>
        <v>0</v>
      </c>
      <c r="K175" s="46"/>
      <c r="L175" s="46"/>
      <c r="M175" s="46"/>
    </row>
    <row r="176" spans="1:13" ht="30" customHeight="1" x14ac:dyDescent="0.25">
      <c r="A176" s="53"/>
      <c r="B176" s="41" t="s">
        <v>51</v>
      </c>
      <c r="C176" s="306" t="s">
        <v>224</v>
      </c>
      <c r="D176" s="306"/>
      <c r="E176" s="306"/>
      <c r="F176" s="306"/>
      <c r="G176" s="306"/>
      <c r="H176" s="45"/>
      <c r="I176" s="227"/>
      <c r="J176" s="226"/>
      <c r="K176" s="46"/>
      <c r="L176" s="46"/>
      <c r="M176" s="46"/>
    </row>
    <row r="177" spans="1:13" x14ac:dyDescent="0.25">
      <c r="A177" s="53"/>
      <c r="B177" s="41"/>
      <c r="C177" s="42">
        <v>1</v>
      </c>
      <c r="D177" s="306" t="s">
        <v>225</v>
      </c>
      <c r="E177" s="306"/>
      <c r="F177" s="306"/>
      <c r="G177" s="306"/>
      <c r="H177" s="45"/>
      <c r="I177" s="227">
        <f>PENUNJANG!G47</f>
        <v>0</v>
      </c>
      <c r="J177" s="226">
        <f>H177+I177</f>
        <v>0</v>
      </c>
      <c r="K177" s="46"/>
      <c r="L177" s="46"/>
      <c r="M177" s="46"/>
    </row>
    <row r="178" spans="1:13" x14ac:dyDescent="0.25">
      <c r="A178" s="53"/>
      <c r="B178" s="41"/>
      <c r="C178" s="42">
        <v>2</v>
      </c>
      <c r="D178" s="306" t="s">
        <v>226</v>
      </c>
      <c r="E178" s="306"/>
      <c r="F178" s="306"/>
      <c r="G178" s="306"/>
      <c r="H178" s="53"/>
      <c r="I178" s="226">
        <f>PENUNJANG!G48</f>
        <v>0</v>
      </c>
      <c r="J178" s="226">
        <f t="shared" ref="J178:J179" si="10">H178+I178</f>
        <v>0</v>
      </c>
      <c r="K178" s="46"/>
      <c r="L178" s="46"/>
      <c r="M178" s="46"/>
    </row>
    <row r="179" spans="1:13" x14ac:dyDescent="0.25">
      <c r="A179" s="53"/>
      <c r="B179" s="42"/>
      <c r="C179" s="42">
        <v>3</v>
      </c>
      <c r="D179" s="306" t="s">
        <v>227</v>
      </c>
      <c r="E179" s="306"/>
      <c r="F179" s="306"/>
      <c r="G179" s="306"/>
      <c r="H179" s="53"/>
      <c r="I179" s="226">
        <f>PENUNJANG!G49</f>
        <v>0</v>
      </c>
      <c r="J179" s="226">
        <f t="shared" si="10"/>
        <v>0</v>
      </c>
      <c r="K179" s="46"/>
      <c r="L179" s="46"/>
      <c r="M179" s="46"/>
    </row>
    <row r="180" spans="1:13" ht="30.75" customHeight="1" x14ac:dyDescent="0.25">
      <c r="A180" s="53"/>
      <c r="B180" s="42" t="s">
        <v>32</v>
      </c>
      <c r="C180" s="306" t="s">
        <v>228</v>
      </c>
      <c r="D180" s="306"/>
      <c r="E180" s="306"/>
      <c r="F180" s="306"/>
      <c r="G180" s="306"/>
      <c r="H180" s="53"/>
      <c r="I180" s="226"/>
      <c r="J180" s="226"/>
      <c r="K180" s="46"/>
      <c r="L180" s="46"/>
      <c r="M180" s="46"/>
    </row>
    <row r="181" spans="1:13" x14ac:dyDescent="0.25">
      <c r="A181" s="53"/>
      <c r="B181" s="42"/>
      <c r="C181" s="42">
        <v>1</v>
      </c>
      <c r="D181" s="307" t="s">
        <v>167</v>
      </c>
      <c r="E181" s="307"/>
      <c r="F181" s="307"/>
      <c r="G181" s="307"/>
      <c r="H181" s="53"/>
      <c r="I181" s="226">
        <f>PENUNJANG!G52</f>
        <v>0</v>
      </c>
      <c r="J181" s="226">
        <f>H181+I181</f>
        <v>0</v>
      </c>
      <c r="K181" s="46"/>
      <c r="L181" s="46"/>
      <c r="M181" s="46"/>
    </row>
    <row r="182" spans="1:13" x14ac:dyDescent="0.25">
      <c r="A182" s="53"/>
      <c r="B182" s="42"/>
      <c r="C182" s="42">
        <v>2</v>
      </c>
      <c r="D182" s="307" t="s">
        <v>168</v>
      </c>
      <c r="E182" s="307"/>
      <c r="F182" s="307"/>
      <c r="G182" s="307"/>
      <c r="H182" s="53"/>
      <c r="I182" s="226">
        <f>PENUNJANG!G53</f>
        <v>0</v>
      </c>
      <c r="J182" s="226">
        <f t="shared" ref="J182:J183" si="11">H182+I182</f>
        <v>0</v>
      </c>
      <c r="K182" s="46"/>
      <c r="L182" s="46"/>
      <c r="M182" s="46"/>
    </row>
    <row r="183" spans="1:13" x14ac:dyDescent="0.25">
      <c r="A183" s="53"/>
      <c r="B183" s="42"/>
      <c r="C183" s="42">
        <v>3</v>
      </c>
      <c r="D183" s="307" t="s">
        <v>229</v>
      </c>
      <c r="E183" s="307"/>
      <c r="F183" s="307"/>
      <c r="G183" s="307"/>
      <c r="H183" s="53"/>
      <c r="I183" s="226">
        <f>PENUNJANG!G54</f>
        <v>0</v>
      </c>
      <c r="J183" s="226">
        <f t="shared" si="11"/>
        <v>0</v>
      </c>
      <c r="K183" s="46"/>
      <c r="L183" s="46"/>
      <c r="M183" s="46"/>
    </row>
    <row r="184" spans="1:13" x14ac:dyDescent="0.25">
      <c r="A184" s="54"/>
      <c r="B184" s="42" t="s">
        <v>112</v>
      </c>
      <c r="C184" s="306" t="s">
        <v>230</v>
      </c>
      <c r="D184" s="306"/>
      <c r="E184" s="306"/>
      <c r="F184" s="306"/>
      <c r="G184" s="306"/>
      <c r="H184" s="42"/>
      <c r="I184" s="226"/>
      <c r="J184" s="226"/>
      <c r="K184" s="42"/>
      <c r="L184" s="42"/>
      <c r="M184" s="42"/>
    </row>
    <row r="185" spans="1:13" ht="30" customHeight="1" x14ac:dyDescent="0.25">
      <c r="A185" s="54"/>
      <c r="B185" s="42"/>
      <c r="C185" s="51"/>
      <c r="D185" s="306" t="s">
        <v>231</v>
      </c>
      <c r="E185" s="306"/>
      <c r="F185" s="306"/>
      <c r="G185" s="306"/>
      <c r="H185" s="42"/>
      <c r="I185" s="226">
        <f>PENUNJANG!G59</f>
        <v>0</v>
      </c>
      <c r="J185" s="226">
        <f>H185+I185</f>
        <v>0</v>
      </c>
      <c r="K185" s="42"/>
      <c r="L185" s="42"/>
      <c r="M185" s="42"/>
    </row>
    <row r="186" spans="1:13" x14ac:dyDescent="0.25">
      <c r="A186" s="49"/>
      <c r="B186" s="319" t="s">
        <v>232</v>
      </c>
      <c r="C186" s="319"/>
      <c r="D186" s="319"/>
      <c r="E186" s="319"/>
      <c r="F186" s="319"/>
      <c r="G186" s="319"/>
      <c r="H186" s="49"/>
      <c r="I186" s="49"/>
      <c r="J186" s="49">
        <f>SUM(J135:J185)</f>
        <v>0</v>
      </c>
      <c r="K186" s="49"/>
      <c r="L186" s="49"/>
      <c r="M186" s="49"/>
    </row>
  </sheetData>
  <mergeCells count="218">
    <mergeCell ref="D183:G183"/>
    <mergeCell ref="C184:G184"/>
    <mergeCell ref="D185:G185"/>
    <mergeCell ref="B186:G186"/>
    <mergeCell ref="D177:G177"/>
    <mergeCell ref="D178:G178"/>
    <mergeCell ref="D179:G179"/>
    <mergeCell ref="C180:G180"/>
    <mergeCell ref="D181:G181"/>
    <mergeCell ref="D182:G182"/>
    <mergeCell ref="E171:G171"/>
    <mergeCell ref="D172:G172"/>
    <mergeCell ref="E173:G173"/>
    <mergeCell ref="E174:G174"/>
    <mergeCell ref="E175:G175"/>
    <mergeCell ref="C176:G176"/>
    <mergeCell ref="E165:G165"/>
    <mergeCell ref="E166:G166"/>
    <mergeCell ref="C167:G167"/>
    <mergeCell ref="D168:G168"/>
    <mergeCell ref="E169:G169"/>
    <mergeCell ref="E170:G170"/>
    <mergeCell ref="H163:H164"/>
    <mergeCell ref="I163:I164"/>
    <mergeCell ref="J163:J164"/>
    <mergeCell ref="K163:K164"/>
    <mergeCell ref="L163:L164"/>
    <mergeCell ref="M163:M164"/>
    <mergeCell ref="E161:G161"/>
    <mergeCell ref="E162:G162"/>
    <mergeCell ref="A163:A164"/>
    <mergeCell ref="B163:B164"/>
    <mergeCell ref="C163:C164"/>
    <mergeCell ref="D163:G163"/>
    <mergeCell ref="D164:G164"/>
    <mergeCell ref="D155:G155"/>
    <mergeCell ref="C156:G156"/>
    <mergeCell ref="D157:G157"/>
    <mergeCell ref="D158:G158"/>
    <mergeCell ref="C159:G159"/>
    <mergeCell ref="D160:G160"/>
    <mergeCell ref="E149:G149"/>
    <mergeCell ref="D150:G150"/>
    <mergeCell ref="E151:G151"/>
    <mergeCell ref="E152:G152"/>
    <mergeCell ref="E153:G153"/>
    <mergeCell ref="C154:G154"/>
    <mergeCell ref="E143:G143"/>
    <mergeCell ref="E144:G144"/>
    <mergeCell ref="C145:G145"/>
    <mergeCell ref="D146:G146"/>
    <mergeCell ref="E147:G147"/>
    <mergeCell ref="E148:G148"/>
    <mergeCell ref="D137:G137"/>
    <mergeCell ref="C138:G138"/>
    <mergeCell ref="D139:G139"/>
    <mergeCell ref="E140:G140"/>
    <mergeCell ref="E141:G141"/>
    <mergeCell ref="D142:G142"/>
    <mergeCell ref="J133:J134"/>
    <mergeCell ref="K133:K134"/>
    <mergeCell ref="L133:L134"/>
    <mergeCell ref="M133:M134"/>
    <mergeCell ref="C135:G135"/>
    <mergeCell ref="D136:G136"/>
    <mergeCell ref="B132:G132"/>
    <mergeCell ref="B133:G133"/>
    <mergeCell ref="B134:G134"/>
    <mergeCell ref="H133:H134"/>
    <mergeCell ref="I133:I134"/>
    <mergeCell ref="C126:G126"/>
    <mergeCell ref="D127:G127"/>
    <mergeCell ref="D128:G128"/>
    <mergeCell ref="D129:G129"/>
    <mergeCell ref="C130:G130"/>
    <mergeCell ref="D131:G131"/>
    <mergeCell ref="E120:F120"/>
    <mergeCell ref="E121:G121"/>
    <mergeCell ref="E122:F122"/>
    <mergeCell ref="E123:F123"/>
    <mergeCell ref="E124:F124"/>
    <mergeCell ref="D125:G125"/>
    <mergeCell ref="D114:G114"/>
    <mergeCell ref="C115:G115"/>
    <mergeCell ref="D116:G116"/>
    <mergeCell ref="E117:G117"/>
    <mergeCell ref="E118:F118"/>
    <mergeCell ref="E119:F119"/>
    <mergeCell ref="D108:G108"/>
    <mergeCell ref="D109:G109"/>
    <mergeCell ref="B110:G110"/>
    <mergeCell ref="C111:G111"/>
    <mergeCell ref="D112:G112"/>
    <mergeCell ref="C113:G113"/>
    <mergeCell ref="C102:G102"/>
    <mergeCell ref="D103:G103"/>
    <mergeCell ref="D104:G104"/>
    <mergeCell ref="C105:G105"/>
    <mergeCell ref="D106:G106"/>
    <mergeCell ref="D107:G107"/>
    <mergeCell ref="E96:G96"/>
    <mergeCell ref="D97:G97"/>
    <mergeCell ref="C98:G98"/>
    <mergeCell ref="D99:G99"/>
    <mergeCell ref="C100:G100"/>
    <mergeCell ref="D101:G101"/>
    <mergeCell ref="E90:F90"/>
    <mergeCell ref="E91:F91"/>
    <mergeCell ref="E92:F92"/>
    <mergeCell ref="E93:F93"/>
    <mergeCell ref="E94:F94"/>
    <mergeCell ref="E95:F95"/>
    <mergeCell ref="E84:F84"/>
    <mergeCell ref="E85:G85"/>
    <mergeCell ref="E86:F86"/>
    <mergeCell ref="E87:F87"/>
    <mergeCell ref="E88:F88"/>
    <mergeCell ref="E89:G89"/>
    <mergeCell ref="D78:G78"/>
    <mergeCell ref="B79:G79"/>
    <mergeCell ref="C80:G80"/>
    <mergeCell ref="D81:G81"/>
    <mergeCell ref="E82:G82"/>
    <mergeCell ref="E83:F83"/>
    <mergeCell ref="D72:G72"/>
    <mergeCell ref="D73:G73"/>
    <mergeCell ref="D74:G74"/>
    <mergeCell ref="D75:G75"/>
    <mergeCell ref="D76:G76"/>
    <mergeCell ref="D77:G77"/>
    <mergeCell ref="D66:G66"/>
    <mergeCell ref="D67:G67"/>
    <mergeCell ref="C68:G68"/>
    <mergeCell ref="D69:G69"/>
    <mergeCell ref="D70:G70"/>
    <mergeCell ref="C71:G71"/>
    <mergeCell ref="D60:G60"/>
    <mergeCell ref="D61:G61"/>
    <mergeCell ref="D62:G62"/>
    <mergeCell ref="D63:G63"/>
    <mergeCell ref="D64:G64"/>
    <mergeCell ref="C65:G65"/>
    <mergeCell ref="C54:G54"/>
    <mergeCell ref="D55:G55"/>
    <mergeCell ref="C56:G56"/>
    <mergeCell ref="D57:G57"/>
    <mergeCell ref="D58:G58"/>
    <mergeCell ref="D59:G59"/>
    <mergeCell ref="D48:G48"/>
    <mergeCell ref="C49:G49"/>
    <mergeCell ref="D50:G50"/>
    <mergeCell ref="C51:G51"/>
    <mergeCell ref="D52:G52"/>
    <mergeCell ref="D53:G53"/>
    <mergeCell ref="D43:E43"/>
    <mergeCell ref="F43:G43"/>
    <mergeCell ref="C44:G44"/>
    <mergeCell ref="D45:G45"/>
    <mergeCell ref="D46:G46"/>
    <mergeCell ref="C47:G47"/>
    <mergeCell ref="D39:G39"/>
    <mergeCell ref="D40:E40"/>
    <mergeCell ref="F40:G40"/>
    <mergeCell ref="D41:E41"/>
    <mergeCell ref="F41:G41"/>
    <mergeCell ref="D42:E42"/>
    <mergeCell ref="F42:G42"/>
    <mergeCell ref="D36:E36"/>
    <mergeCell ref="F36:G36"/>
    <mergeCell ref="D37:E37"/>
    <mergeCell ref="F37:G37"/>
    <mergeCell ref="D38:E38"/>
    <mergeCell ref="F38:G38"/>
    <mergeCell ref="C31:G31"/>
    <mergeCell ref="D32:G32"/>
    <mergeCell ref="C33:G33"/>
    <mergeCell ref="D34:G34"/>
    <mergeCell ref="D35:E35"/>
    <mergeCell ref="F35:G35"/>
    <mergeCell ref="D25:G25"/>
    <mergeCell ref="B26:G26"/>
    <mergeCell ref="C27:G27"/>
    <mergeCell ref="D28:G28"/>
    <mergeCell ref="C29:G29"/>
    <mergeCell ref="D30:G30"/>
    <mergeCell ref="B19:G19"/>
    <mergeCell ref="B20:G20"/>
    <mergeCell ref="C21:G21"/>
    <mergeCell ref="D22:G22"/>
    <mergeCell ref="D23:G23"/>
    <mergeCell ref="C24:G24"/>
    <mergeCell ref="B14:G14"/>
    <mergeCell ref="H14:M14"/>
    <mergeCell ref="A15:A18"/>
    <mergeCell ref="B15:M15"/>
    <mergeCell ref="B16:G18"/>
    <mergeCell ref="H16:M16"/>
    <mergeCell ref="H17:J17"/>
    <mergeCell ref="K17:M17"/>
    <mergeCell ref="B11:G11"/>
    <mergeCell ref="H11:M11"/>
    <mergeCell ref="B12:G12"/>
    <mergeCell ref="H12:M12"/>
    <mergeCell ref="B13:G13"/>
    <mergeCell ref="H13:M13"/>
    <mergeCell ref="B8:G8"/>
    <mergeCell ref="H8:M8"/>
    <mergeCell ref="B9:G9"/>
    <mergeCell ref="H9:M9"/>
    <mergeCell ref="B10:G10"/>
    <mergeCell ref="H10:M10"/>
    <mergeCell ref="B4:M4"/>
    <mergeCell ref="B5:G5"/>
    <mergeCell ref="H5:M5"/>
    <mergeCell ref="B6:G6"/>
    <mergeCell ref="H6:M6"/>
    <mergeCell ref="B7:G7"/>
    <mergeCell ref="H7:M7"/>
  </mergeCells>
  <pageMargins left="1" right="0.1" top="0.5" bottom="0.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IU99"/>
  <sheetViews>
    <sheetView view="pageBreakPreview" zoomScale="85" zoomScaleNormal="80" zoomScaleSheetLayoutView="85" workbookViewId="0">
      <pane ySplit="2" topLeftCell="A42" activePane="bottomLeft" state="frozen"/>
      <selection pane="bottomLeft" activeCell="H57" sqref="H57"/>
    </sheetView>
  </sheetViews>
  <sheetFormatPr defaultRowHeight="14.25" x14ac:dyDescent="0.2"/>
  <cols>
    <col min="1" max="1" width="7.140625" style="9" customWidth="1"/>
    <col min="2" max="2" width="43.5703125" style="30" customWidth="1"/>
    <col min="3" max="3" width="12.42578125" style="1" customWidth="1"/>
    <col min="4" max="4" width="12.42578125" style="9" customWidth="1"/>
    <col min="5" max="5" width="11.85546875" style="9" customWidth="1"/>
    <col min="6" max="6" width="11.5703125" style="9" customWidth="1"/>
    <col min="7" max="7" width="11.7109375" style="31" customWidth="1"/>
    <col min="8" max="8" width="44" style="30" customWidth="1"/>
    <col min="9" max="9" width="26.28515625" style="178" customWidth="1"/>
    <col min="10" max="10" width="17.7109375" style="178" customWidth="1"/>
    <col min="11" max="11" width="32.85546875" style="39" customWidth="1"/>
    <col min="12" max="12" width="37.140625" style="39" customWidth="1"/>
    <col min="13" max="13" width="34.28515625" style="39" customWidth="1"/>
    <col min="14" max="14" width="9.140625" style="38" customWidth="1"/>
    <col min="15" max="15" width="9.140625" style="39" customWidth="1"/>
    <col min="16" max="16" width="9.140625" style="38" customWidth="1"/>
    <col min="17" max="20" width="9.140625" style="39" customWidth="1"/>
    <col min="21" max="256" width="9.140625" style="7"/>
    <col min="257" max="257" width="7.140625" style="7" customWidth="1"/>
    <col min="258" max="258" width="43.5703125" style="7" customWidth="1"/>
    <col min="259" max="260" width="12.42578125" style="7" customWidth="1"/>
    <col min="261" max="261" width="11" style="7" customWidth="1"/>
    <col min="262" max="262" width="8.5703125" style="7" bestFit="1" customWidth="1"/>
    <col min="263" max="263" width="9.42578125" style="7" customWidth="1"/>
    <col min="264" max="264" width="44" style="7" customWidth="1"/>
    <col min="265" max="266" width="9.140625" style="7" customWidth="1"/>
    <col min="267" max="267" width="32.85546875" style="7" customWidth="1"/>
    <col min="268" max="268" width="37.140625" style="7" customWidth="1"/>
    <col min="269" max="269" width="34.28515625" style="7" customWidth="1"/>
    <col min="270" max="276" width="9.140625" style="7" customWidth="1"/>
    <col min="277" max="512" width="9.140625" style="7"/>
    <col min="513" max="513" width="7.140625" style="7" customWidth="1"/>
    <col min="514" max="514" width="43.5703125" style="7" customWidth="1"/>
    <col min="515" max="516" width="12.42578125" style="7" customWidth="1"/>
    <col min="517" max="517" width="11" style="7" customWidth="1"/>
    <col min="518" max="518" width="8.5703125" style="7" bestFit="1" customWidth="1"/>
    <col min="519" max="519" width="9.42578125" style="7" customWidth="1"/>
    <col min="520" max="520" width="44" style="7" customWidth="1"/>
    <col min="521" max="522" width="9.140625" style="7" customWidth="1"/>
    <col min="523" max="523" width="32.85546875" style="7" customWidth="1"/>
    <col min="524" max="524" width="37.140625" style="7" customWidth="1"/>
    <col min="525" max="525" width="34.28515625" style="7" customWidth="1"/>
    <col min="526" max="532" width="9.140625" style="7" customWidth="1"/>
    <col min="533" max="768" width="9.140625" style="7"/>
    <col min="769" max="769" width="7.140625" style="7" customWidth="1"/>
    <col min="770" max="770" width="43.5703125" style="7" customWidth="1"/>
    <col min="771" max="772" width="12.42578125" style="7" customWidth="1"/>
    <col min="773" max="773" width="11" style="7" customWidth="1"/>
    <col min="774" max="774" width="8.5703125" style="7" bestFit="1" customWidth="1"/>
    <col min="775" max="775" width="9.42578125" style="7" customWidth="1"/>
    <col min="776" max="776" width="44" style="7" customWidth="1"/>
    <col min="777" max="778" width="9.140625" style="7" customWidth="1"/>
    <col min="779" max="779" width="32.85546875" style="7" customWidth="1"/>
    <col min="780" max="780" width="37.140625" style="7" customWidth="1"/>
    <col min="781" max="781" width="34.28515625" style="7" customWidth="1"/>
    <col min="782" max="788" width="9.140625" style="7" customWidth="1"/>
    <col min="789" max="1024" width="9.140625" style="7"/>
    <col min="1025" max="1025" width="7.140625" style="7" customWidth="1"/>
    <col min="1026" max="1026" width="43.5703125" style="7" customWidth="1"/>
    <col min="1027" max="1028" width="12.42578125" style="7" customWidth="1"/>
    <col min="1029" max="1029" width="11" style="7" customWidth="1"/>
    <col min="1030" max="1030" width="8.5703125" style="7" bestFit="1" customWidth="1"/>
    <col min="1031" max="1031" width="9.42578125" style="7" customWidth="1"/>
    <col min="1032" max="1032" width="44" style="7" customWidth="1"/>
    <col min="1033" max="1034" width="9.140625" style="7" customWidth="1"/>
    <col min="1035" max="1035" width="32.85546875" style="7" customWidth="1"/>
    <col min="1036" max="1036" width="37.140625" style="7" customWidth="1"/>
    <col min="1037" max="1037" width="34.28515625" style="7" customWidth="1"/>
    <col min="1038" max="1044" width="9.140625" style="7" customWidth="1"/>
    <col min="1045" max="1280" width="9.140625" style="7"/>
    <col min="1281" max="1281" width="7.140625" style="7" customWidth="1"/>
    <col min="1282" max="1282" width="43.5703125" style="7" customWidth="1"/>
    <col min="1283" max="1284" width="12.42578125" style="7" customWidth="1"/>
    <col min="1285" max="1285" width="11" style="7" customWidth="1"/>
    <col min="1286" max="1286" width="8.5703125" style="7" bestFit="1" customWidth="1"/>
    <col min="1287" max="1287" width="9.42578125" style="7" customWidth="1"/>
    <col min="1288" max="1288" width="44" style="7" customWidth="1"/>
    <col min="1289" max="1290" width="9.140625" style="7" customWidth="1"/>
    <col min="1291" max="1291" width="32.85546875" style="7" customWidth="1"/>
    <col min="1292" max="1292" width="37.140625" style="7" customWidth="1"/>
    <col min="1293" max="1293" width="34.28515625" style="7" customWidth="1"/>
    <col min="1294" max="1300" width="9.140625" style="7" customWidth="1"/>
    <col min="1301" max="1536" width="9.140625" style="7"/>
    <col min="1537" max="1537" width="7.140625" style="7" customWidth="1"/>
    <col min="1538" max="1538" width="43.5703125" style="7" customWidth="1"/>
    <col min="1539" max="1540" width="12.42578125" style="7" customWidth="1"/>
    <col min="1541" max="1541" width="11" style="7" customWidth="1"/>
    <col min="1542" max="1542" width="8.5703125" style="7" bestFit="1" customWidth="1"/>
    <col min="1543" max="1543" width="9.42578125" style="7" customWidth="1"/>
    <col min="1544" max="1544" width="44" style="7" customWidth="1"/>
    <col min="1545" max="1546" width="9.140625" style="7" customWidth="1"/>
    <col min="1547" max="1547" width="32.85546875" style="7" customWidth="1"/>
    <col min="1548" max="1548" width="37.140625" style="7" customWidth="1"/>
    <col min="1549" max="1549" width="34.28515625" style="7" customWidth="1"/>
    <col min="1550" max="1556" width="9.140625" style="7" customWidth="1"/>
    <col min="1557" max="1792" width="9.140625" style="7"/>
    <col min="1793" max="1793" width="7.140625" style="7" customWidth="1"/>
    <col min="1794" max="1794" width="43.5703125" style="7" customWidth="1"/>
    <col min="1795" max="1796" width="12.42578125" style="7" customWidth="1"/>
    <col min="1797" max="1797" width="11" style="7" customWidth="1"/>
    <col min="1798" max="1798" width="8.5703125" style="7" bestFit="1" customWidth="1"/>
    <col min="1799" max="1799" width="9.42578125" style="7" customWidth="1"/>
    <col min="1800" max="1800" width="44" style="7" customWidth="1"/>
    <col min="1801" max="1802" width="9.140625" style="7" customWidth="1"/>
    <col min="1803" max="1803" width="32.85546875" style="7" customWidth="1"/>
    <col min="1804" max="1804" width="37.140625" style="7" customWidth="1"/>
    <col min="1805" max="1805" width="34.28515625" style="7" customWidth="1"/>
    <col min="1806" max="1812" width="9.140625" style="7" customWidth="1"/>
    <col min="1813" max="2048" width="9.140625" style="7"/>
    <col min="2049" max="2049" width="7.140625" style="7" customWidth="1"/>
    <col min="2050" max="2050" width="43.5703125" style="7" customWidth="1"/>
    <col min="2051" max="2052" width="12.42578125" style="7" customWidth="1"/>
    <col min="2053" max="2053" width="11" style="7" customWidth="1"/>
    <col min="2054" max="2054" width="8.5703125" style="7" bestFit="1" customWidth="1"/>
    <col min="2055" max="2055" width="9.42578125" style="7" customWidth="1"/>
    <col min="2056" max="2056" width="44" style="7" customWidth="1"/>
    <col min="2057" max="2058" width="9.140625" style="7" customWidth="1"/>
    <col min="2059" max="2059" width="32.85546875" style="7" customWidth="1"/>
    <col min="2060" max="2060" width="37.140625" style="7" customWidth="1"/>
    <col min="2061" max="2061" width="34.28515625" style="7" customWidth="1"/>
    <col min="2062" max="2068" width="9.140625" style="7" customWidth="1"/>
    <col min="2069" max="2304" width="9.140625" style="7"/>
    <col min="2305" max="2305" width="7.140625" style="7" customWidth="1"/>
    <col min="2306" max="2306" width="43.5703125" style="7" customWidth="1"/>
    <col min="2307" max="2308" width="12.42578125" style="7" customWidth="1"/>
    <col min="2309" max="2309" width="11" style="7" customWidth="1"/>
    <col min="2310" max="2310" width="8.5703125" style="7" bestFit="1" customWidth="1"/>
    <col min="2311" max="2311" width="9.42578125" style="7" customWidth="1"/>
    <col min="2312" max="2312" width="44" style="7" customWidth="1"/>
    <col min="2313" max="2314" width="9.140625" style="7" customWidth="1"/>
    <col min="2315" max="2315" width="32.85546875" style="7" customWidth="1"/>
    <col min="2316" max="2316" width="37.140625" style="7" customWidth="1"/>
    <col min="2317" max="2317" width="34.28515625" style="7" customWidth="1"/>
    <col min="2318" max="2324" width="9.140625" style="7" customWidth="1"/>
    <col min="2325" max="2560" width="9.140625" style="7"/>
    <col min="2561" max="2561" width="7.140625" style="7" customWidth="1"/>
    <col min="2562" max="2562" width="43.5703125" style="7" customWidth="1"/>
    <col min="2563" max="2564" width="12.42578125" style="7" customWidth="1"/>
    <col min="2565" max="2565" width="11" style="7" customWidth="1"/>
    <col min="2566" max="2566" width="8.5703125" style="7" bestFit="1" customWidth="1"/>
    <col min="2567" max="2567" width="9.42578125" style="7" customWidth="1"/>
    <col min="2568" max="2568" width="44" style="7" customWidth="1"/>
    <col min="2569" max="2570" width="9.140625" style="7" customWidth="1"/>
    <col min="2571" max="2571" width="32.85546875" style="7" customWidth="1"/>
    <col min="2572" max="2572" width="37.140625" style="7" customWidth="1"/>
    <col min="2573" max="2573" width="34.28515625" style="7" customWidth="1"/>
    <col min="2574" max="2580" width="9.140625" style="7" customWidth="1"/>
    <col min="2581" max="2816" width="9.140625" style="7"/>
    <col min="2817" max="2817" width="7.140625" style="7" customWidth="1"/>
    <col min="2818" max="2818" width="43.5703125" style="7" customWidth="1"/>
    <col min="2819" max="2820" width="12.42578125" style="7" customWidth="1"/>
    <col min="2821" max="2821" width="11" style="7" customWidth="1"/>
    <col min="2822" max="2822" width="8.5703125" style="7" bestFit="1" customWidth="1"/>
    <col min="2823" max="2823" width="9.42578125" style="7" customWidth="1"/>
    <col min="2824" max="2824" width="44" style="7" customWidth="1"/>
    <col min="2825" max="2826" width="9.140625" style="7" customWidth="1"/>
    <col min="2827" max="2827" width="32.85546875" style="7" customWidth="1"/>
    <col min="2828" max="2828" width="37.140625" style="7" customWidth="1"/>
    <col min="2829" max="2829" width="34.28515625" style="7" customWidth="1"/>
    <col min="2830" max="2836" width="9.140625" style="7" customWidth="1"/>
    <col min="2837" max="3072" width="9.140625" style="7"/>
    <col min="3073" max="3073" width="7.140625" style="7" customWidth="1"/>
    <col min="3074" max="3074" width="43.5703125" style="7" customWidth="1"/>
    <col min="3075" max="3076" width="12.42578125" style="7" customWidth="1"/>
    <col min="3077" max="3077" width="11" style="7" customWidth="1"/>
    <col min="3078" max="3078" width="8.5703125" style="7" bestFit="1" customWidth="1"/>
    <col min="3079" max="3079" width="9.42578125" style="7" customWidth="1"/>
    <col min="3080" max="3080" width="44" style="7" customWidth="1"/>
    <col min="3081" max="3082" width="9.140625" style="7" customWidth="1"/>
    <col min="3083" max="3083" width="32.85546875" style="7" customWidth="1"/>
    <col min="3084" max="3084" width="37.140625" style="7" customWidth="1"/>
    <col min="3085" max="3085" width="34.28515625" style="7" customWidth="1"/>
    <col min="3086" max="3092" width="9.140625" style="7" customWidth="1"/>
    <col min="3093" max="3328" width="9.140625" style="7"/>
    <col min="3329" max="3329" width="7.140625" style="7" customWidth="1"/>
    <col min="3330" max="3330" width="43.5703125" style="7" customWidth="1"/>
    <col min="3331" max="3332" width="12.42578125" style="7" customWidth="1"/>
    <col min="3333" max="3333" width="11" style="7" customWidth="1"/>
    <col min="3334" max="3334" width="8.5703125" style="7" bestFit="1" customWidth="1"/>
    <col min="3335" max="3335" width="9.42578125" style="7" customWidth="1"/>
    <col min="3336" max="3336" width="44" style="7" customWidth="1"/>
    <col min="3337" max="3338" width="9.140625" style="7" customWidth="1"/>
    <col min="3339" max="3339" width="32.85546875" style="7" customWidth="1"/>
    <col min="3340" max="3340" width="37.140625" style="7" customWidth="1"/>
    <col min="3341" max="3341" width="34.28515625" style="7" customWidth="1"/>
    <col min="3342" max="3348" width="9.140625" style="7" customWidth="1"/>
    <col min="3349" max="3584" width="9.140625" style="7"/>
    <col min="3585" max="3585" width="7.140625" style="7" customWidth="1"/>
    <col min="3586" max="3586" width="43.5703125" style="7" customWidth="1"/>
    <col min="3587" max="3588" width="12.42578125" style="7" customWidth="1"/>
    <col min="3589" max="3589" width="11" style="7" customWidth="1"/>
    <col min="3590" max="3590" width="8.5703125" style="7" bestFit="1" customWidth="1"/>
    <col min="3591" max="3591" width="9.42578125" style="7" customWidth="1"/>
    <col min="3592" max="3592" width="44" style="7" customWidth="1"/>
    <col min="3593" max="3594" width="9.140625" style="7" customWidth="1"/>
    <col min="3595" max="3595" width="32.85546875" style="7" customWidth="1"/>
    <col min="3596" max="3596" width="37.140625" style="7" customWidth="1"/>
    <col min="3597" max="3597" width="34.28515625" style="7" customWidth="1"/>
    <col min="3598" max="3604" width="9.140625" style="7" customWidth="1"/>
    <col min="3605" max="3840" width="9.140625" style="7"/>
    <col min="3841" max="3841" width="7.140625" style="7" customWidth="1"/>
    <col min="3842" max="3842" width="43.5703125" style="7" customWidth="1"/>
    <col min="3843" max="3844" width="12.42578125" style="7" customWidth="1"/>
    <col min="3845" max="3845" width="11" style="7" customWidth="1"/>
    <col min="3846" max="3846" width="8.5703125" style="7" bestFit="1" customWidth="1"/>
    <col min="3847" max="3847" width="9.42578125" style="7" customWidth="1"/>
    <col min="3848" max="3848" width="44" style="7" customWidth="1"/>
    <col min="3849" max="3850" width="9.140625" style="7" customWidth="1"/>
    <col min="3851" max="3851" width="32.85546875" style="7" customWidth="1"/>
    <col min="3852" max="3852" width="37.140625" style="7" customWidth="1"/>
    <col min="3853" max="3853" width="34.28515625" style="7" customWidth="1"/>
    <col min="3854" max="3860" width="9.140625" style="7" customWidth="1"/>
    <col min="3861" max="4096" width="9.140625" style="7"/>
    <col min="4097" max="4097" width="7.140625" style="7" customWidth="1"/>
    <col min="4098" max="4098" width="43.5703125" style="7" customWidth="1"/>
    <col min="4099" max="4100" width="12.42578125" style="7" customWidth="1"/>
    <col min="4101" max="4101" width="11" style="7" customWidth="1"/>
    <col min="4102" max="4102" width="8.5703125" style="7" bestFit="1" customWidth="1"/>
    <col min="4103" max="4103" width="9.42578125" style="7" customWidth="1"/>
    <col min="4104" max="4104" width="44" style="7" customWidth="1"/>
    <col min="4105" max="4106" width="9.140625" style="7" customWidth="1"/>
    <col min="4107" max="4107" width="32.85546875" style="7" customWidth="1"/>
    <col min="4108" max="4108" width="37.140625" style="7" customWidth="1"/>
    <col min="4109" max="4109" width="34.28515625" style="7" customWidth="1"/>
    <col min="4110" max="4116" width="9.140625" style="7" customWidth="1"/>
    <col min="4117" max="4352" width="9.140625" style="7"/>
    <col min="4353" max="4353" width="7.140625" style="7" customWidth="1"/>
    <col min="4354" max="4354" width="43.5703125" style="7" customWidth="1"/>
    <col min="4355" max="4356" width="12.42578125" style="7" customWidth="1"/>
    <col min="4357" max="4357" width="11" style="7" customWidth="1"/>
    <col min="4358" max="4358" width="8.5703125" style="7" bestFit="1" customWidth="1"/>
    <col min="4359" max="4359" width="9.42578125" style="7" customWidth="1"/>
    <col min="4360" max="4360" width="44" style="7" customWidth="1"/>
    <col min="4361" max="4362" width="9.140625" style="7" customWidth="1"/>
    <col min="4363" max="4363" width="32.85546875" style="7" customWidth="1"/>
    <col min="4364" max="4364" width="37.140625" style="7" customWidth="1"/>
    <col min="4365" max="4365" width="34.28515625" style="7" customWidth="1"/>
    <col min="4366" max="4372" width="9.140625" style="7" customWidth="1"/>
    <col min="4373" max="4608" width="9.140625" style="7"/>
    <col min="4609" max="4609" width="7.140625" style="7" customWidth="1"/>
    <col min="4610" max="4610" width="43.5703125" style="7" customWidth="1"/>
    <col min="4611" max="4612" width="12.42578125" style="7" customWidth="1"/>
    <col min="4613" max="4613" width="11" style="7" customWidth="1"/>
    <col min="4614" max="4614" width="8.5703125" style="7" bestFit="1" customWidth="1"/>
    <col min="4615" max="4615" width="9.42578125" style="7" customWidth="1"/>
    <col min="4616" max="4616" width="44" style="7" customWidth="1"/>
    <col min="4617" max="4618" width="9.140625" style="7" customWidth="1"/>
    <col min="4619" max="4619" width="32.85546875" style="7" customWidth="1"/>
    <col min="4620" max="4620" width="37.140625" style="7" customWidth="1"/>
    <col min="4621" max="4621" width="34.28515625" style="7" customWidth="1"/>
    <col min="4622" max="4628" width="9.140625" style="7" customWidth="1"/>
    <col min="4629" max="4864" width="9.140625" style="7"/>
    <col min="4865" max="4865" width="7.140625" style="7" customWidth="1"/>
    <col min="4866" max="4866" width="43.5703125" style="7" customWidth="1"/>
    <col min="4867" max="4868" width="12.42578125" style="7" customWidth="1"/>
    <col min="4869" max="4869" width="11" style="7" customWidth="1"/>
    <col min="4870" max="4870" width="8.5703125" style="7" bestFit="1" customWidth="1"/>
    <col min="4871" max="4871" width="9.42578125" style="7" customWidth="1"/>
    <col min="4872" max="4872" width="44" style="7" customWidth="1"/>
    <col min="4873" max="4874" width="9.140625" style="7" customWidth="1"/>
    <col min="4875" max="4875" width="32.85546875" style="7" customWidth="1"/>
    <col min="4876" max="4876" width="37.140625" style="7" customWidth="1"/>
    <col min="4877" max="4877" width="34.28515625" style="7" customWidth="1"/>
    <col min="4878" max="4884" width="9.140625" style="7" customWidth="1"/>
    <col min="4885" max="5120" width="9.140625" style="7"/>
    <col min="5121" max="5121" width="7.140625" style="7" customWidth="1"/>
    <col min="5122" max="5122" width="43.5703125" style="7" customWidth="1"/>
    <col min="5123" max="5124" width="12.42578125" style="7" customWidth="1"/>
    <col min="5125" max="5125" width="11" style="7" customWidth="1"/>
    <col min="5126" max="5126" width="8.5703125" style="7" bestFit="1" customWidth="1"/>
    <col min="5127" max="5127" width="9.42578125" style="7" customWidth="1"/>
    <col min="5128" max="5128" width="44" style="7" customWidth="1"/>
    <col min="5129" max="5130" width="9.140625" style="7" customWidth="1"/>
    <col min="5131" max="5131" width="32.85546875" style="7" customWidth="1"/>
    <col min="5132" max="5132" width="37.140625" style="7" customWidth="1"/>
    <col min="5133" max="5133" width="34.28515625" style="7" customWidth="1"/>
    <col min="5134" max="5140" width="9.140625" style="7" customWidth="1"/>
    <col min="5141" max="5376" width="9.140625" style="7"/>
    <col min="5377" max="5377" width="7.140625" style="7" customWidth="1"/>
    <col min="5378" max="5378" width="43.5703125" style="7" customWidth="1"/>
    <col min="5379" max="5380" width="12.42578125" style="7" customWidth="1"/>
    <col min="5381" max="5381" width="11" style="7" customWidth="1"/>
    <col min="5382" max="5382" width="8.5703125" style="7" bestFit="1" customWidth="1"/>
    <col min="5383" max="5383" width="9.42578125" style="7" customWidth="1"/>
    <col min="5384" max="5384" width="44" style="7" customWidth="1"/>
    <col min="5385" max="5386" width="9.140625" style="7" customWidth="1"/>
    <col min="5387" max="5387" width="32.85546875" style="7" customWidth="1"/>
    <col min="5388" max="5388" width="37.140625" style="7" customWidth="1"/>
    <col min="5389" max="5389" width="34.28515625" style="7" customWidth="1"/>
    <col min="5390" max="5396" width="9.140625" style="7" customWidth="1"/>
    <col min="5397" max="5632" width="9.140625" style="7"/>
    <col min="5633" max="5633" width="7.140625" style="7" customWidth="1"/>
    <col min="5634" max="5634" width="43.5703125" style="7" customWidth="1"/>
    <col min="5635" max="5636" width="12.42578125" style="7" customWidth="1"/>
    <col min="5637" max="5637" width="11" style="7" customWidth="1"/>
    <col min="5638" max="5638" width="8.5703125" style="7" bestFit="1" customWidth="1"/>
    <col min="5639" max="5639" width="9.42578125" style="7" customWidth="1"/>
    <col min="5640" max="5640" width="44" style="7" customWidth="1"/>
    <col min="5641" max="5642" width="9.140625" style="7" customWidth="1"/>
    <col min="5643" max="5643" width="32.85546875" style="7" customWidth="1"/>
    <col min="5644" max="5644" width="37.140625" style="7" customWidth="1"/>
    <col min="5645" max="5645" width="34.28515625" style="7" customWidth="1"/>
    <col min="5646" max="5652" width="9.140625" style="7" customWidth="1"/>
    <col min="5653" max="5888" width="9.140625" style="7"/>
    <col min="5889" max="5889" width="7.140625" style="7" customWidth="1"/>
    <col min="5890" max="5890" width="43.5703125" style="7" customWidth="1"/>
    <col min="5891" max="5892" width="12.42578125" style="7" customWidth="1"/>
    <col min="5893" max="5893" width="11" style="7" customWidth="1"/>
    <col min="5894" max="5894" width="8.5703125" style="7" bestFit="1" customWidth="1"/>
    <col min="5895" max="5895" width="9.42578125" style="7" customWidth="1"/>
    <col min="5896" max="5896" width="44" style="7" customWidth="1"/>
    <col min="5897" max="5898" width="9.140625" style="7" customWidth="1"/>
    <col min="5899" max="5899" width="32.85546875" style="7" customWidth="1"/>
    <col min="5900" max="5900" width="37.140625" style="7" customWidth="1"/>
    <col min="5901" max="5901" width="34.28515625" style="7" customWidth="1"/>
    <col min="5902" max="5908" width="9.140625" style="7" customWidth="1"/>
    <col min="5909" max="6144" width="9.140625" style="7"/>
    <col min="6145" max="6145" width="7.140625" style="7" customWidth="1"/>
    <col min="6146" max="6146" width="43.5703125" style="7" customWidth="1"/>
    <col min="6147" max="6148" width="12.42578125" style="7" customWidth="1"/>
    <col min="6149" max="6149" width="11" style="7" customWidth="1"/>
    <col min="6150" max="6150" width="8.5703125" style="7" bestFit="1" customWidth="1"/>
    <col min="6151" max="6151" width="9.42578125" style="7" customWidth="1"/>
    <col min="6152" max="6152" width="44" style="7" customWidth="1"/>
    <col min="6153" max="6154" width="9.140625" style="7" customWidth="1"/>
    <col min="6155" max="6155" width="32.85546875" style="7" customWidth="1"/>
    <col min="6156" max="6156" width="37.140625" style="7" customWidth="1"/>
    <col min="6157" max="6157" width="34.28515625" style="7" customWidth="1"/>
    <col min="6158" max="6164" width="9.140625" style="7" customWidth="1"/>
    <col min="6165" max="6400" width="9.140625" style="7"/>
    <col min="6401" max="6401" width="7.140625" style="7" customWidth="1"/>
    <col min="6402" max="6402" width="43.5703125" style="7" customWidth="1"/>
    <col min="6403" max="6404" width="12.42578125" style="7" customWidth="1"/>
    <col min="6405" max="6405" width="11" style="7" customWidth="1"/>
    <col min="6406" max="6406" width="8.5703125" style="7" bestFit="1" customWidth="1"/>
    <col min="6407" max="6407" width="9.42578125" style="7" customWidth="1"/>
    <col min="6408" max="6408" width="44" style="7" customWidth="1"/>
    <col min="6409" max="6410" width="9.140625" style="7" customWidth="1"/>
    <col min="6411" max="6411" width="32.85546875" style="7" customWidth="1"/>
    <col min="6412" max="6412" width="37.140625" style="7" customWidth="1"/>
    <col min="6413" max="6413" width="34.28515625" style="7" customWidth="1"/>
    <col min="6414" max="6420" width="9.140625" style="7" customWidth="1"/>
    <col min="6421" max="6656" width="9.140625" style="7"/>
    <col min="6657" max="6657" width="7.140625" style="7" customWidth="1"/>
    <col min="6658" max="6658" width="43.5703125" style="7" customWidth="1"/>
    <col min="6659" max="6660" width="12.42578125" style="7" customWidth="1"/>
    <col min="6661" max="6661" width="11" style="7" customWidth="1"/>
    <col min="6662" max="6662" width="8.5703125" style="7" bestFit="1" customWidth="1"/>
    <col min="6663" max="6663" width="9.42578125" style="7" customWidth="1"/>
    <col min="6664" max="6664" width="44" style="7" customWidth="1"/>
    <col min="6665" max="6666" width="9.140625" style="7" customWidth="1"/>
    <col min="6667" max="6667" width="32.85546875" style="7" customWidth="1"/>
    <col min="6668" max="6668" width="37.140625" style="7" customWidth="1"/>
    <col min="6669" max="6669" width="34.28515625" style="7" customWidth="1"/>
    <col min="6670" max="6676" width="9.140625" style="7" customWidth="1"/>
    <col min="6677" max="6912" width="9.140625" style="7"/>
    <col min="6913" max="6913" width="7.140625" style="7" customWidth="1"/>
    <col min="6914" max="6914" width="43.5703125" style="7" customWidth="1"/>
    <col min="6915" max="6916" width="12.42578125" style="7" customWidth="1"/>
    <col min="6917" max="6917" width="11" style="7" customWidth="1"/>
    <col min="6918" max="6918" width="8.5703125" style="7" bestFit="1" customWidth="1"/>
    <col min="6919" max="6919" width="9.42578125" style="7" customWidth="1"/>
    <col min="6920" max="6920" width="44" style="7" customWidth="1"/>
    <col min="6921" max="6922" width="9.140625" style="7" customWidth="1"/>
    <col min="6923" max="6923" width="32.85546875" style="7" customWidth="1"/>
    <col min="6924" max="6924" width="37.140625" style="7" customWidth="1"/>
    <col min="6925" max="6925" width="34.28515625" style="7" customWidth="1"/>
    <col min="6926" max="6932" width="9.140625" style="7" customWidth="1"/>
    <col min="6933" max="7168" width="9.140625" style="7"/>
    <col min="7169" max="7169" width="7.140625" style="7" customWidth="1"/>
    <col min="7170" max="7170" width="43.5703125" style="7" customWidth="1"/>
    <col min="7171" max="7172" width="12.42578125" style="7" customWidth="1"/>
    <col min="7173" max="7173" width="11" style="7" customWidth="1"/>
    <col min="7174" max="7174" width="8.5703125" style="7" bestFit="1" customWidth="1"/>
    <col min="7175" max="7175" width="9.42578125" style="7" customWidth="1"/>
    <col min="7176" max="7176" width="44" style="7" customWidth="1"/>
    <col min="7177" max="7178" width="9.140625" style="7" customWidth="1"/>
    <col min="7179" max="7179" width="32.85546875" style="7" customWidth="1"/>
    <col min="7180" max="7180" width="37.140625" style="7" customWidth="1"/>
    <col min="7181" max="7181" width="34.28515625" style="7" customWidth="1"/>
    <col min="7182" max="7188" width="9.140625" style="7" customWidth="1"/>
    <col min="7189" max="7424" width="9.140625" style="7"/>
    <col min="7425" max="7425" width="7.140625" style="7" customWidth="1"/>
    <col min="7426" max="7426" width="43.5703125" style="7" customWidth="1"/>
    <col min="7427" max="7428" width="12.42578125" style="7" customWidth="1"/>
    <col min="7429" max="7429" width="11" style="7" customWidth="1"/>
    <col min="7430" max="7430" width="8.5703125" style="7" bestFit="1" customWidth="1"/>
    <col min="7431" max="7431" width="9.42578125" style="7" customWidth="1"/>
    <col min="7432" max="7432" width="44" style="7" customWidth="1"/>
    <col min="7433" max="7434" width="9.140625" style="7" customWidth="1"/>
    <col min="7435" max="7435" width="32.85546875" style="7" customWidth="1"/>
    <col min="7436" max="7436" width="37.140625" style="7" customWidth="1"/>
    <col min="7437" max="7437" width="34.28515625" style="7" customWidth="1"/>
    <col min="7438" max="7444" width="9.140625" style="7" customWidth="1"/>
    <col min="7445" max="7680" width="9.140625" style="7"/>
    <col min="7681" max="7681" width="7.140625" style="7" customWidth="1"/>
    <col min="7682" max="7682" width="43.5703125" style="7" customWidth="1"/>
    <col min="7683" max="7684" width="12.42578125" style="7" customWidth="1"/>
    <col min="7685" max="7685" width="11" style="7" customWidth="1"/>
    <col min="7686" max="7686" width="8.5703125" style="7" bestFit="1" customWidth="1"/>
    <col min="7687" max="7687" width="9.42578125" style="7" customWidth="1"/>
    <col min="7688" max="7688" width="44" style="7" customWidth="1"/>
    <col min="7689" max="7690" width="9.140625" style="7" customWidth="1"/>
    <col min="7691" max="7691" width="32.85546875" style="7" customWidth="1"/>
    <col min="7692" max="7692" width="37.140625" style="7" customWidth="1"/>
    <col min="7693" max="7693" width="34.28515625" style="7" customWidth="1"/>
    <col min="7694" max="7700" width="9.140625" style="7" customWidth="1"/>
    <col min="7701" max="7936" width="9.140625" style="7"/>
    <col min="7937" max="7937" width="7.140625" style="7" customWidth="1"/>
    <col min="7938" max="7938" width="43.5703125" style="7" customWidth="1"/>
    <col min="7939" max="7940" width="12.42578125" style="7" customWidth="1"/>
    <col min="7941" max="7941" width="11" style="7" customWidth="1"/>
    <col min="7942" max="7942" width="8.5703125" style="7" bestFit="1" customWidth="1"/>
    <col min="7943" max="7943" width="9.42578125" style="7" customWidth="1"/>
    <col min="7944" max="7944" width="44" style="7" customWidth="1"/>
    <col min="7945" max="7946" width="9.140625" style="7" customWidth="1"/>
    <col min="7947" max="7947" width="32.85546875" style="7" customWidth="1"/>
    <col min="7948" max="7948" width="37.140625" style="7" customWidth="1"/>
    <col min="7949" max="7949" width="34.28515625" style="7" customWidth="1"/>
    <col min="7950" max="7956" width="9.140625" style="7" customWidth="1"/>
    <col min="7957" max="8192" width="9.140625" style="7"/>
    <col min="8193" max="8193" width="7.140625" style="7" customWidth="1"/>
    <col min="8194" max="8194" width="43.5703125" style="7" customWidth="1"/>
    <col min="8195" max="8196" width="12.42578125" style="7" customWidth="1"/>
    <col min="8197" max="8197" width="11" style="7" customWidth="1"/>
    <col min="8198" max="8198" width="8.5703125" style="7" bestFit="1" customWidth="1"/>
    <col min="8199" max="8199" width="9.42578125" style="7" customWidth="1"/>
    <col min="8200" max="8200" width="44" style="7" customWidth="1"/>
    <col min="8201" max="8202" width="9.140625" style="7" customWidth="1"/>
    <col min="8203" max="8203" width="32.85546875" style="7" customWidth="1"/>
    <col min="8204" max="8204" width="37.140625" style="7" customWidth="1"/>
    <col min="8205" max="8205" width="34.28515625" style="7" customWidth="1"/>
    <col min="8206" max="8212" width="9.140625" style="7" customWidth="1"/>
    <col min="8213" max="8448" width="9.140625" style="7"/>
    <col min="8449" max="8449" width="7.140625" style="7" customWidth="1"/>
    <col min="8450" max="8450" width="43.5703125" style="7" customWidth="1"/>
    <col min="8451" max="8452" width="12.42578125" style="7" customWidth="1"/>
    <col min="8453" max="8453" width="11" style="7" customWidth="1"/>
    <col min="8454" max="8454" width="8.5703125" style="7" bestFit="1" customWidth="1"/>
    <col min="8455" max="8455" width="9.42578125" style="7" customWidth="1"/>
    <col min="8456" max="8456" width="44" style="7" customWidth="1"/>
    <col min="8457" max="8458" width="9.140625" style="7" customWidth="1"/>
    <col min="8459" max="8459" width="32.85546875" style="7" customWidth="1"/>
    <col min="8460" max="8460" width="37.140625" style="7" customWidth="1"/>
    <col min="8461" max="8461" width="34.28515625" style="7" customWidth="1"/>
    <col min="8462" max="8468" width="9.140625" style="7" customWidth="1"/>
    <col min="8469" max="8704" width="9.140625" style="7"/>
    <col min="8705" max="8705" width="7.140625" style="7" customWidth="1"/>
    <col min="8706" max="8706" width="43.5703125" style="7" customWidth="1"/>
    <col min="8707" max="8708" width="12.42578125" style="7" customWidth="1"/>
    <col min="8709" max="8709" width="11" style="7" customWidth="1"/>
    <col min="8710" max="8710" width="8.5703125" style="7" bestFit="1" customWidth="1"/>
    <col min="8711" max="8711" width="9.42578125" style="7" customWidth="1"/>
    <col min="8712" max="8712" width="44" style="7" customWidth="1"/>
    <col min="8713" max="8714" width="9.140625" style="7" customWidth="1"/>
    <col min="8715" max="8715" width="32.85546875" style="7" customWidth="1"/>
    <col min="8716" max="8716" width="37.140625" style="7" customWidth="1"/>
    <col min="8717" max="8717" width="34.28515625" style="7" customWidth="1"/>
    <col min="8718" max="8724" width="9.140625" style="7" customWidth="1"/>
    <col min="8725" max="8960" width="9.140625" style="7"/>
    <col min="8961" max="8961" width="7.140625" style="7" customWidth="1"/>
    <col min="8962" max="8962" width="43.5703125" style="7" customWidth="1"/>
    <col min="8963" max="8964" width="12.42578125" style="7" customWidth="1"/>
    <col min="8965" max="8965" width="11" style="7" customWidth="1"/>
    <col min="8966" max="8966" width="8.5703125" style="7" bestFit="1" customWidth="1"/>
    <col min="8967" max="8967" width="9.42578125" style="7" customWidth="1"/>
    <col min="8968" max="8968" width="44" style="7" customWidth="1"/>
    <col min="8969" max="8970" width="9.140625" style="7" customWidth="1"/>
    <col min="8971" max="8971" width="32.85546875" style="7" customWidth="1"/>
    <col min="8972" max="8972" width="37.140625" style="7" customWidth="1"/>
    <col min="8973" max="8973" width="34.28515625" style="7" customWidth="1"/>
    <col min="8974" max="8980" width="9.140625" style="7" customWidth="1"/>
    <col min="8981" max="9216" width="9.140625" style="7"/>
    <col min="9217" max="9217" width="7.140625" style="7" customWidth="1"/>
    <col min="9218" max="9218" width="43.5703125" style="7" customWidth="1"/>
    <col min="9219" max="9220" width="12.42578125" style="7" customWidth="1"/>
    <col min="9221" max="9221" width="11" style="7" customWidth="1"/>
    <col min="9222" max="9222" width="8.5703125" style="7" bestFit="1" customWidth="1"/>
    <col min="9223" max="9223" width="9.42578125" style="7" customWidth="1"/>
    <col min="9224" max="9224" width="44" style="7" customWidth="1"/>
    <col min="9225" max="9226" width="9.140625" style="7" customWidth="1"/>
    <col min="9227" max="9227" width="32.85546875" style="7" customWidth="1"/>
    <col min="9228" max="9228" width="37.140625" style="7" customWidth="1"/>
    <col min="9229" max="9229" width="34.28515625" style="7" customWidth="1"/>
    <col min="9230" max="9236" width="9.140625" style="7" customWidth="1"/>
    <col min="9237" max="9472" width="9.140625" style="7"/>
    <col min="9473" max="9473" width="7.140625" style="7" customWidth="1"/>
    <col min="9474" max="9474" width="43.5703125" style="7" customWidth="1"/>
    <col min="9475" max="9476" width="12.42578125" style="7" customWidth="1"/>
    <col min="9477" max="9477" width="11" style="7" customWidth="1"/>
    <col min="9478" max="9478" width="8.5703125" style="7" bestFit="1" customWidth="1"/>
    <col min="9479" max="9479" width="9.42578125" style="7" customWidth="1"/>
    <col min="9480" max="9480" width="44" style="7" customWidth="1"/>
    <col min="9481" max="9482" width="9.140625" style="7" customWidth="1"/>
    <col min="9483" max="9483" width="32.85546875" style="7" customWidth="1"/>
    <col min="9484" max="9484" width="37.140625" style="7" customWidth="1"/>
    <col min="9485" max="9485" width="34.28515625" style="7" customWidth="1"/>
    <col min="9486" max="9492" width="9.140625" style="7" customWidth="1"/>
    <col min="9493" max="9728" width="9.140625" style="7"/>
    <col min="9729" max="9729" width="7.140625" style="7" customWidth="1"/>
    <col min="9730" max="9730" width="43.5703125" style="7" customWidth="1"/>
    <col min="9731" max="9732" width="12.42578125" style="7" customWidth="1"/>
    <col min="9733" max="9733" width="11" style="7" customWidth="1"/>
    <col min="9734" max="9734" width="8.5703125" style="7" bestFit="1" customWidth="1"/>
    <col min="9735" max="9735" width="9.42578125" style="7" customWidth="1"/>
    <col min="9736" max="9736" width="44" style="7" customWidth="1"/>
    <col min="9737" max="9738" width="9.140625" style="7" customWidth="1"/>
    <col min="9739" max="9739" width="32.85546875" style="7" customWidth="1"/>
    <col min="9740" max="9740" width="37.140625" style="7" customWidth="1"/>
    <col min="9741" max="9741" width="34.28515625" style="7" customWidth="1"/>
    <col min="9742" max="9748" width="9.140625" style="7" customWidth="1"/>
    <col min="9749" max="9984" width="9.140625" style="7"/>
    <col min="9985" max="9985" width="7.140625" style="7" customWidth="1"/>
    <col min="9986" max="9986" width="43.5703125" style="7" customWidth="1"/>
    <col min="9987" max="9988" width="12.42578125" style="7" customWidth="1"/>
    <col min="9989" max="9989" width="11" style="7" customWidth="1"/>
    <col min="9990" max="9990" width="8.5703125" style="7" bestFit="1" customWidth="1"/>
    <col min="9991" max="9991" width="9.42578125" style="7" customWidth="1"/>
    <col min="9992" max="9992" width="44" style="7" customWidth="1"/>
    <col min="9993" max="9994" width="9.140625" style="7" customWidth="1"/>
    <col min="9995" max="9995" width="32.85546875" style="7" customWidth="1"/>
    <col min="9996" max="9996" width="37.140625" style="7" customWidth="1"/>
    <col min="9997" max="9997" width="34.28515625" style="7" customWidth="1"/>
    <col min="9998" max="10004" width="9.140625" style="7" customWidth="1"/>
    <col min="10005" max="10240" width="9.140625" style="7"/>
    <col min="10241" max="10241" width="7.140625" style="7" customWidth="1"/>
    <col min="10242" max="10242" width="43.5703125" style="7" customWidth="1"/>
    <col min="10243" max="10244" width="12.42578125" style="7" customWidth="1"/>
    <col min="10245" max="10245" width="11" style="7" customWidth="1"/>
    <col min="10246" max="10246" width="8.5703125" style="7" bestFit="1" customWidth="1"/>
    <col min="10247" max="10247" width="9.42578125" style="7" customWidth="1"/>
    <col min="10248" max="10248" width="44" style="7" customWidth="1"/>
    <col min="10249" max="10250" width="9.140625" style="7" customWidth="1"/>
    <col min="10251" max="10251" width="32.85546875" style="7" customWidth="1"/>
    <col min="10252" max="10252" width="37.140625" style="7" customWidth="1"/>
    <col min="10253" max="10253" width="34.28515625" style="7" customWidth="1"/>
    <col min="10254" max="10260" width="9.140625" style="7" customWidth="1"/>
    <col min="10261" max="10496" width="9.140625" style="7"/>
    <col min="10497" max="10497" width="7.140625" style="7" customWidth="1"/>
    <col min="10498" max="10498" width="43.5703125" style="7" customWidth="1"/>
    <col min="10499" max="10500" width="12.42578125" style="7" customWidth="1"/>
    <col min="10501" max="10501" width="11" style="7" customWidth="1"/>
    <col min="10502" max="10502" width="8.5703125" style="7" bestFit="1" customWidth="1"/>
    <col min="10503" max="10503" width="9.42578125" style="7" customWidth="1"/>
    <col min="10504" max="10504" width="44" style="7" customWidth="1"/>
    <col min="10505" max="10506" width="9.140625" style="7" customWidth="1"/>
    <col min="10507" max="10507" width="32.85546875" style="7" customWidth="1"/>
    <col min="10508" max="10508" width="37.140625" style="7" customWidth="1"/>
    <col min="10509" max="10509" width="34.28515625" style="7" customWidth="1"/>
    <col min="10510" max="10516" width="9.140625" style="7" customWidth="1"/>
    <col min="10517" max="10752" width="9.140625" style="7"/>
    <col min="10753" max="10753" width="7.140625" style="7" customWidth="1"/>
    <col min="10754" max="10754" width="43.5703125" style="7" customWidth="1"/>
    <col min="10755" max="10756" width="12.42578125" style="7" customWidth="1"/>
    <col min="10757" max="10757" width="11" style="7" customWidth="1"/>
    <col min="10758" max="10758" width="8.5703125" style="7" bestFit="1" customWidth="1"/>
    <col min="10759" max="10759" width="9.42578125" style="7" customWidth="1"/>
    <col min="10760" max="10760" width="44" style="7" customWidth="1"/>
    <col min="10761" max="10762" width="9.140625" style="7" customWidth="1"/>
    <col min="10763" max="10763" width="32.85546875" style="7" customWidth="1"/>
    <col min="10764" max="10764" width="37.140625" style="7" customWidth="1"/>
    <col min="10765" max="10765" width="34.28515625" style="7" customWidth="1"/>
    <col min="10766" max="10772" width="9.140625" style="7" customWidth="1"/>
    <col min="10773" max="11008" width="9.140625" style="7"/>
    <col min="11009" max="11009" width="7.140625" style="7" customWidth="1"/>
    <col min="11010" max="11010" width="43.5703125" style="7" customWidth="1"/>
    <col min="11011" max="11012" width="12.42578125" style="7" customWidth="1"/>
    <col min="11013" max="11013" width="11" style="7" customWidth="1"/>
    <col min="11014" max="11014" width="8.5703125" style="7" bestFit="1" customWidth="1"/>
    <col min="11015" max="11015" width="9.42578125" style="7" customWidth="1"/>
    <col min="11016" max="11016" width="44" style="7" customWidth="1"/>
    <col min="11017" max="11018" width="9.140625" style="7" customWidth="1"/>
    <col min="11019" max="11019" width="32.85546875" style="7" customWidth="1"/>
    <col min="11020" max="11020" width="37.140625" style="7" customWidth="1"/>
    <col min="11021" max="11021" width="34.28515625" style="7" customWidth="1"/>
    <col min="11022" max="11028" width="9.140625" style="7" customWidth="1"/>
    <col min="11029" max="11264" width="9.140625" style="7"/>
    <col min="11265" max="11265" width="7.140625" style="7" customWidth="1"/>
    <col min="11266" max="11266" width="43.5703125" style="7" customWidth="1"/>
    <col min="11267" max="11268" width="12.42578125" style="7" customWidth="1"/>
    <col min="11269" max="11269" width="11" style="7" customWidth="1"/>
    <col min="11270" max="11270" width="8.5703125" style="7" bestFit="1" customWidth="1"/>
    <col min="11271" max="11271" width="9.42578125" style="7" customWidth="1"/>
    <col min="11272" max="11272" width="44" style="7" customWidth="1"/>
    <col min="11273" max="11274" width="9.140625" style="7" customWidth="1"/>
    <col min="11275" max="11275" width="32.85546875" style="7" customWidth="1"/>
    <col min="11276" max="11276" width="37.140625" style="7" customWidth="1"/>
    <col min="11277" max="11277" width="34.28515625" style="7" customWidth="1"/>
    <col min="11278" max="11284" width="9.140625" style="7" customWidth="1"/>
    <col min="11285" max="11520" width="9.140625" style="7"/>
    <col min="11521" max="11521" width="7.140625" style="7" customWidth="1"/>
    <col min="11522" max="11522" width="43.5703125" style="7" customWidth="1"/>
    <col min="11523" max="11524" width="12.42578125" style="7" customWidth="1"/>
    <col min="11525" max="11525" width="11" style="7" customWidth="1"/>
    <col min="11526" max="11526" width="8.5703125" style="7" bestFit="1" customWidth="1"/>
    <col min="11527" max="11527" width="9.42578125" style="7" customWidth="1"/>
    <col min="11528" max="11528" width="44" style="7" customWidth="1"/>
    <col min="11529" max="11530" width="9.140625" style="7" customWidth="1"/>
    <col min="11531" max="11531" width="32.85546875" style="7" customWidth="1"/>
    <col min="11532" max="11532" width="37.140625" style="7" customWidth="1"/>
    <col min="11533" max="11533" width="34.28515625" style="7" customWidth="1"/>
    <col min="11534" max="11540" width="9.140625" style="7" customWidth="1"/>
    <col min="11541" max="11776" width="9.140625" style="7"/>
    <col min="11777" max="11777" width="7.140625" style="7" customWidth="1"/>
    <col min="11778" max="11778" width="43.5703125" style="7" customWidth="1"/>
    <col min="11779" max="11780" width="12.42578125" style="7" customWidth="1"/>
    <col min="11781" max="11781" width="11" style="7" customWidth="1"/>
    <col min="11782" max="11782" width="8.5703125" style="7" bestFit="1" customWidth="1"/>
    <col min="11783" max="11783" width="9.42578125" style="7" customWidth="1"/>
    <col min="11784" max="11784" width="44" style="7" customWidth="1"/>
    <col min="11785" max="11786" width="9.140625" style="7" customWidth="1"/>
    <col min="11787" max="11787" width="32.85546875" style="7" customWidth="1"/>
    <col min="11788" max="11788" width="37.140625" style="7" customWidth="1"/>
    <col min="11789" max="11789" width="34.28515625" style="7" customWidth="1"/>
    <col min="11790" max="11796" width="9.140625" style="7" customWidth="1"/>
    <col min="11797" max="12032" width="9.140625" style="7"/>
    <col min="12033" max="12033" width="7.140625" style="7" customWidth="1"/>
    <col min="12034" max="12034" width="43.5703125" style="7" customWidth="1"/>
    <col min="12035" max="12036" width="12.42578125" style="7" customWidth="1"/>
    <col min="12037" max="12037" width="11" style="7" customWidth="1"/>
    <col min="12038" max="12038" width="8.5703125" style="7" bestFit="1" customWidth="1"/>
    <col min="12039" max="12039" width="9.42578125" style="7" customWidth="1"/>
    <col min="12040" max="12040" width="44" style="7" customWidth="1"/>
    <col min="12041" max="12042" width="9.140625" style="7" customWidth="1"/>
    <col min="12043" max="12043" width="32.85546875" style="7" customWidth="1"/>
    <col min="12044" max="12044" width="37.140625" style="7" customWidth="1"/>
    <col min="12045" max="12045" width="34.28515625" style="7" customWidth="1"/>
    <col min="12046" max="12052" width="9.140625" style="7" customWidth="1"/>
    <col min="12053" max="12288" width="9.140625" style="7"/>
    <col min="12289" max="12289" width="7.140625" style="7" customWidth="1"/>
    <col min="12290" max="12290" width="43.5703125" style="7" customWidth="1"/>
    <col min="12291" max="12292" width="12.42578125" style="7" customWidth="1"/>
    <col min="12293" max="12293" width="11" style="7" customWidth="1"/>
    <col min="12294" max="12294" width="8.5703125" style="7" bestFit="1" customWidth="1"/>
    <col min="12295" max="12295" width="9.42578125" style="7" customWidth="1"/>
    <col min="12296" max="12296" width="44" style="7" customWidth="1"/>
    <col min="12297" max="12298" width="9.140625" style="7" customWidth="1"/>
    <col min="12299" max="12299" width="32.85546875" style="7" customWidth="1"/>
    <col min="12300" max="12300" width="37.140625" style="7" customWidth="1"/>
    <col min="12301" max="12301" width="34.28515625" style="7" customWidth="1"/>
    <col min="12302" max="12308" width="9.140625" style="7" customWidth="1"/>
    <col min="12309" max="12544" width="9.140625" style="7"/>
    <col min="12545" max="12545" width="7.140625" style="7" customWidth="1"/>
    <col min="12546" max="12546" width="43.5703125" style="7" customWidth="1"/>
    <col min="12547" max="12548" width="12.42578125" style="7" customWidth="1"/>
    <col min="12549" max="12549" width="11" style="7" customWidth="1"/>
    <col min="12550" max="12550" width="8.5703125" style="7" bestFit="1" customWidth="1"/>
    <col min="12551" max="12551" width="9.42578125" style="7" customWidth="1"/>
    <col min="12552" max="12552" width="44" style="7" customWidth="1"/>
    <col min="12553" max="12554" width="9.140625" style="7" customWidth="1"/>
    <col min="12555" max="12555" width="32.85546875" style="7" customWidth="1"/>
    <col min="12556" max="12556" width="37.140625" style="7" customWidth="1"/>
    <col min="12557" max="12557" width="34.28515625" style="7" customWidth="1"/>
    <col min="12558" max="12564" width="9.140625" style="7" customWidth="1"/>
    <col min="12565" max="12800" width="9.140625" style="7"/>
    <col min="12801" max="12801" width="7.140625" style="7" customWidth="1"/>
    <col min="12802" max="12802" width="43.5703125" style="7" customWidth="1"/>
    <col min="12803" max="12804" width="12.42578125" style="7" customWidth="1"/>
    <col min="12805" max="12805" width="11" style="7" customWidth="1"/>
    <col min="12806" max="12806" width="8.5703125" style="7" bestFit="1" customWidth="1"/>
    <col min="12807" max="12807" width="9.42578125" style="7" customWidth="1"/>
    <col min="12808" max="12808" width="44" style="7" customWidth="1"/>
    <col min="12809" max="12810" width="9.140625" style="7" customWidth="1"/>
    <col min="12811" max="12811" width="32.85546875" style="7" customWidth="1"/>
    <col min="12812" max="12812" width="37.140625" style="7" customWidth="1"/>
    <col min="12813" max="12813" width="34.28515625" style="7" customWidth="1"/>
    <col min="12814" max="12820" width="9.140625" style="7" customWidth="1"/>
    <col min="12821" max="13056" width="9.140625" style="7"/>
    <col min="13057" max="13057" width="7.140625" style="7" customWidth="1"/>
    <col min="13058" max="13058" width="43.5703125" style="7" customWidth="1"/>
    <col min="13059" max="13060" width="12.42578125" style="7" customWidth="1"/>
    <col min="13061" max="13061" width="11" style="7" customWidth="1"/>
    <col min="13062" max="13062" width="8.5703125" style="7" bestFit="1" customWidth="1"/>
    <col min="13063" max="13063" width="9.42578125" style="7" customWidth="1"/>
    <col min="13064" max="13064" width="44" style="7" customWidth="1"/>
    <col min="13065" max="13066" width="9.140625" style="7" customWidth="1"/>
    <col min="13067" max="13067" width="32.85546875" style="7" customWidth="1"/>
    <col min="13068" max="13068" width="37.140625" style="7" customWidth="1"/>
    <col min="13069" max="13069" width="34.28515625" style="7" customWidth="1"/>
    <col min="13070" max="13076" width="9.140625" style="7" customWidth="1"/>
    <col min="13077" max="13312" width="9.140625" style="7"/>
    <col min="13313" max="13313" width="7.140625" style="7" customWidth="1"/>
    <col min="13314" max="13314" width="43.5703125" style="7" customWidth="1"/>
    <col min="13315" max="13316" width="12.42578125" style="7" customWidth="1"/>
    <col min="13317" max="13317" width="11" style="7" customWidth="1"/>
    <col min="13318" max="13318" width="8.5703125" style="7" bestFit="1" customWidth="1"/>
    <col min="13319" max="13319" width="9.42578125" style="7" customWidth="1"/>
    <col min="13320" max="13320" width="44" style="7" customWidth="1"/>
    <col min="13321" max="13322" width="9.140625" style="7" customWidth="1"/>
    <col min="13323" max="13323" width="32.85546875" style="7" customWidth="1"/>
    <col min="13324" max="13324" width="37.140625" style="7" customWidth="1"/>
    <col min="13325" max="13325" width="34.28515625" style="7" customWidth="1"/>
    <col min="13326" max="13332" width="9.140625" style="7" customWidth="1"/>
    <col min="13333" max="13568" width="9.140625" style="7"/>
    <col min="13569" max="13569" width="7.140625" style="7" customWidth="1"/>
    <col min="13570" max="13570" width="43.5703125" style="7" customWidth="1"/>
    <col min="13571" max="13572" width="12.42578125" style="7" customWidth="1"/>
    <col min="13573" max="13573" width="11" style="7" customWidth="1"/>
    <col min="13574" max="13574" width="8.5703125" style="7" bestFit="1" customWidth="1"/>
    <col min="13575" max="13575" width="9.42578125" style="7" customWidth="1"/>
    <col min="13576" max="13576" width="44" style="7" customWidth="1"/>
    <col min="13577" max="13578" width="9.140625" style="7" customWidth="1"/>
    <col min="13579" max="13579" width="32.85546875" style="7" customWidth="1"/>
    <col min="13580" max="13580" width="37.140625" style="7" customWidth="1"/>
    <col min="13581" max="13581" width="34.28515625" style="7" customWidth="1"/>
    <col min="13582" max="13588" width="9.140625" style="7" customWidth="1"/>
    <col min="13589" max="13824" width="9.140625" style="7"/>
    <col min="13825" max="13825" width="7.140625" style="7" customWidth="1"/>
    <col min="13826" max="13826" width="43.5703125" style="7" customWidth="1"/>
    <col min="13827" max="13828" width="12.42578125" style="7" customWidth="1"/>
    <col min="13829" max="13829" width="11" style="7" customWidth="1"/>
    <col min="13830" max="13830" width="8.5703125" style="7" bestFit="1" customWidth="1"/>
    <col min="13831" max="13831" width="9.42578125" style="7" customWidth="1"/>
    <col min="13832" max="13832" width="44" style="7" customWidth="1"/>
    <col min="13833" max="13834" width="9.140625" style="7" customWidth="1"/>
    <col min="13835" max="13835" width="32.85546875" style="7" customWidth="1"/>
    <col min="13836" max="13836" width="37.140625" style="7" customWidth="1"/>
    <col min="13837" max="13837" width="34.28515625" style="7" customWidth="1"/>
    <col min="13838" max="13844" width="9.140625" style="7" customWidth="1"/>
    <col min="13845" max="14080" width="9.140625" style="7"/>
    <col min="14081" max="14081" width="7.140625" style="7" customWidth="1"/>
    <col min="14082" max="14082" width="43.5703125" style="7" customWidth="1"/>
    <col min="14083" max="14084" width="12.42578125" style="7" customWidth="1"/>
    <col min="14085" max="14085" width="11" style="7" customWidth="1"/>
    <col min="14086" max="14086" width="8.5703125" style="7" bestFit="1" customWidth="1"/>
    <col min="14087" max="14087" width="9.42578125" style="7" customWidth="1"/>
    <col min="14088" max="14088" width="44" style="7" customWidth="1"/>
    <col min="14089" max="14090" width="9.140625" style="7" customWidth="1"/>
    <col min="14091" max="14091" width="32.85546875" style="7" customWidth="1"/>
    <col min="14092" max="14092" width="37.140625" style="7" customWidth="1"/>
    <col min="14093" max="14093" width="34.28515625" style="7" customWidth="1"/>
    <col min="14094" max="14100" width="9.140625" style="7" customWidth="1"/>
    <col min="14101" max="14336" width="9.140625" style="7"/>
    <col min="14337" max="14337" width="7.140625" style="7" customWidth="1"/>
    <col min="14338" max="14338" width="43.5703125" style="7" customWidth="1"/>
    <col min="14339" max="14340" width="12.42578125" style="7" customWidth="1"/>
    <col min="14341" max="14341" width="11" style="7" customWidth="1"/>
    <col min="14342" max="14342" width="8.5703125" style="7" bestFit="1" customWidth="1"/>
    <col min="14343" max="14343" width="9.42578125" style="7" customWidth="1"/>
    <col min="14344" max="14344" width="44" style="7" customWidth="1"/>
    <col min="14345" max="14346" width="9.140625" style="7" customWidth="1"/>
    <col min="14347" max="14347" width="32.85546875" style="7" customWidth="1"/>
    <col min="14348" max="14348" width="37.140625" style="7" customWidth="1"/>
    <col min="14349" max="14349" width="34.28515625" style="7" customWidth="1"/>
    <col min="14350" max="14356" width="9.140625" style="7" customWidth="1"/>
    <col min="14357" max="14592" width="9.140625" style="7"/>
    <col min="14593" max="14593" width="7.140625" style="7" customWidth="1"/>
    <col min="14594" max="14594" width="43.5703125" style="7" customWidth="1"/>
    <col min="14595" max="14596" width="12.42578125" style="7" customWidth="1"/>
    <col min="14597" max="14597" width="11" style="7" customWidth="1"/>
    <col min="14598" max="14598" width="8.5703125" style="7" bestFit="1" customWidth="1"/>
    <col min="14599" max="14599" width="9.42578125" style="7" customWidth="1"/>
    <col min="14600" max="14600" width="44" style="7" customWidth="1"/>
    <col min="14601" max="14602" width="9.140625" style="7" customWidth="1"/>
    <col min="14603" max="14603" width="32.85546875" style="7" customWidth="1"/>
    <col min="14604" max="14604" width="37.140625" style="7" customWidth="1"/>
    <col min="14605" max="14605" width="34.28515625" style="7" customWidth="1"/>
    <col min="14606" max="14612" width="9.140625" style="7" customWidth="1"/>
    <col min="14613" max="14848" width="9.140625" style="7"/>
    <col min="14849" max="14849" width="7.140625" style="7" customWidth="1"/>
    <col min="14850" max="14850" width="43.5703125" style="7" customWidth="1"/>
    <col min="14851" max="14852" width="12.42578125" style="7" customWidth="1"/>
    <col min="14853" max="14853" width="11" style="7" customWidth="1"/>
    <col min="14854" max="14854" width="8.5703125" style="7" bestFit="1" customWidth="1"/>
    <col min="14855" max="14855" width="9.42578125" style="7" customWidth="1"/>
    <col min="14856" max="14856" width="44" style="7" customWidth="1"/>
    <col min="14857" max="14858" width="9.140625" style="7" customWidth="1"/>
    <col min="14859" max="14859" width="32.85546875" style="7" customWidth="1"/>
    <col min="14860" max="14860" width="37.140625" style="7" customWidth="1"/>
    <col min="14861" max="14861" width="34.28515625" style="7" customWidth="1"/>
    <col min="14862" max="14868" width="9.140625" style="7" customWidth="1"/>
    <col min="14869" max="15104" width="9.140625" style="7"/>
    <col min="15105" max="15105" width="7.140625" style="7" customWidth="1"/>
    <col min="15106" max="15106" width="43.5703125" style="7" customWidth="1"/>
    <col min="15107" max="15108" width="12.42578125" style="7" customWidth="1"/>
    <col min="15109" max="15109" width="11" style="7" customWidth="1"/>
    <col min="15110" max="15110" width="8.5703125" style="7" bestFit="1" customWidth="1"/>
    <col min="15111" max="15111" width="9.42578125" style="7" customWidth="1"/>
    <col min="15112" max="15112" width="44" style="7" customWidth="1"/>
    <col min="15113" max="15114" width="9.140625" style="7" customWidth="1"/>
    <col min="15115" max="15115" width="32.85546875" style="7" customWidth="1"/>
    <col min="15116" max="15116" width="37.140625" style="7" customWidth="1"/>
    <col min="15117" max="15117" width="34.28515625" style="7" customWidth="1"/>
    <col min="15118" max="15124" width="9.140625" style="7" customWidth="1"/>
    <col min="15125" max="15360" width="9.140625" style="7"/>
    <col min="15361" max="15361" width="7.140625" style="7" customWidth="1"/>
    <col min="15362" max="15362" width="43.5703125" style="7" customWidth="1"/>
    <col min="15363" max="15364" width="12.42578125" style="7" customWidth="1"/>
    <col min="15365" max="15365" width="11" style="7" customWidth="1"/>
    <col min="15366" max="15366" width="8.5703125" style="7" bestFit="1" customWidth="1"/>
    <col min="15367" max="15367" width="9.42578125" style="7" customWidth="1"/>
    <col min="15368" max="15368" width="44" style="7" customWidth="1"/>
    <col min="15369" max="15370" width="9.140625" style="7" customWidth="1"/>
    <col min="15371" max="15371" width="32.85546875" style="7" customWidth="1"/>
    <col min="15372" max="15372" width="37.140625" style="7" customWidth="1"/>
    <col min="15373" max="15373" width="34.28515625" style="7" customWidth="1"/>
    <col min="15374" max="15380" width="9.140625" style="7" customWidth="1"/>
    <col min="15381" max="15616" width="9.140625" style="7"/>
    <col min="15617" max="15617" width="7.140625" style="7" customWidth="1"/>
    <col min="15618" max="15618" width="43.5703125" style="7" customWidth="1"/>
    <col min="15619" max="15620" width="12.42578125" style="7" customWidth="1"/>
    <col min="15621" max="15621" width="11" style="7" customWidth="1"/>
    <col min="15622" max="15622" width="8.5703125" style="7" bestFit="1" customWidth="1"/>
    <col min="15623" max="15623" width="9.42578125" style="7" customWidth="1"/>
    <col min="15624" max="15624" width="44" style="7" customWidth="1"/>
    <col min="15625" max="15626" width="9.140625" style="7" customWidth="1"/>
    <col min="15627" max="15627" width="32.85546875" style="7" customWidth="1"/>
    <col min="15628" max="15628" width="37.140625" style="7" customWidth="1"/>
    <col min="15629" max="15629" width="34.28515625" style="7" customWidth="1"/>
    <col min="15630" max="15636" width="9.140625" style="7" customWidth="1"/>
    <col min="15637" max="15872" width="9.140625" style="7"/>
    <col min="15873" max="15873" width="7.140625" style="7" customWidth="1"/>
    <col min="15874" max="15874" width="43.5703125" style="7" customWidth="1"/>
    <col min="15875" max="15876" width="12.42578125" style="7" customWidth="1"/>
    <col min="15877" max="15877" width="11" style="7" customWidth="1"/>
    <col min="15878" max="15878" width="8.5703125" style="7" bestFit="1" customWidth="1"/>
    <col min="15879" max="15879" width="9.42578125" style="7" customWidth="1"/>
    <col min="15880" max="15880" width="44" style="7" customWidth="1"/>
    <col min="15881" max="15882" width="9.140625" style="7" customWidth="1"/>
    <col min="15883" max="15883" width="32.85546875" style="7" customWidth="1"/>
    <col min="15884" max="15884" width="37.140625" style="7" customWidth="1"/>
    <col min="15885" max="15885" width="34.28515625" style="7" customWidth="1"/>
    <col min="15886" max="15892" width="9.140625" style="7" customWidth="1"/>
    <col min="15893" max="16128" width="9.140625" style="7"/>
    <col min="16129" max="16129" width="7.140625" style="7" customWidth="1"/>
    <col min="16130" max="16130" width="43.5703125" style="7" customWidth="1"/>
    <col min="16131" max="16132" width="12.42578125" style="7" customWidth="1"/>
    <col min="16133" max="16133" width="11" style="7" customWidth="1"/>
    <col min="16134" max="16134" width="8.5703125" style="7" bestFit="1" customWidth="1"/>
    <col min="16135" max="16135" width="9.42578125" style="7" customWidth="1"/>
    <col min="16136" max="16136" width="44" style="7" customWidth="1"/>
    <col min="16137" max="16138" width="9.140625" style="7" customWidth="1"/>
    <col min="16139" max="16139" width="32.85546875" style="7" customWidth="1"/>
    <col min="16140" max="16140" width="37.140625" style="7" customWidth="1"/>
    <col min="16141" max="16141" width="34.28515625" style="7" customWidth="1"/>
    <col min="16142" max="16148" width="9.140625" style="7" customWidth="1"/>
    <col min="16149" max="16384" width="9.140625" style="7"/>
  </cols>
  <sheetData>
    <row r="1" spans="1:255" x14ac:dyDescent="0.2">
      <c r="A1" s="1"/>
      <c r="B1" s="2"/>
      <c r="D1" s="1"/>
      <c r="E1" s="1"/>
      <c r="F1" s="1"/>
      <c r="G1" s="3"/>
      <c r="H1" s="2"/>
      <c r="I1" s="10"/>
      <c r="J1" s="10"/>
      <c r="K1" s="5"/>
      <c r="L1" s="5"/>
      <c r="M1" s="5"/>
      <c r="N1" s="4"/>
      <c r="O1" s="5"/>
      <c r="P1" s="4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255" s="9" customFormat="1" ht="54.75" customHeight="1" x14ac:dyDescent="0.2">
      <c r="A2" s="257" t="s">
        <v>0</v>
      </c>
      <c r="B2" s="257" t="s">
        <v>25</v>
      </c>
      <c r="C2" s="90" t="s">
        <v>26</v>
      </c>
      <c r="D2" s="90" t="s">
        <v>27</v>
      </c>
      <c r="E2" s="90" t="s">
        <v>28</v>
      </c>
      <c r="F2" s="90" t="s">
        <v>29</v>
      </c>
      <c r="G2" s="91" t="s">
        <v>30</v>
      </c>
      <c r="H2" s="90" t="s">
        <v>31</v>
      </c>
      <c r="I2" s="179" t="s">
        <v>328</v>
      </c>
      <c r="J2" s="179" t="s">
        <v>329</v>
      </c>
      <c r="K2" s="4"/>
      <c r="L2" s="328"/>
      <c r="M2" s="328"/>
      <c r="N2" s="4"/>
      <c r="O2" s="4"/>
      <c r="P2" s="4"/>
      <c r="Q2" s="4"/>
      <c r="R2" s="4"/>
      <c r="S2" s="4"/>
      <c r="T2" s="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255" s="12" customFormat="1" ht="15.75" x14ac:dyDescent="0.25">
      <c r="A3" s="92">
        <v>1</v>
      </c>
      <c r="B3" s="92">
        <v>2</v>
      </c>
      <c r="C3" s="92">
        <v>3</v>
      </c>
      <c r="D3" s="92">
        <v>4</v>
      </c>
      <c r="E3" s="92">
        <v>5</v>
      </c>
      <c r="F3" s="92">
        <v>6</v>
      </c>
      <c r="G3" s="93">
        <v>7</v>
      </c>
      <c r="H3" s="92">
        <v>8</v>
      </c>
      <c r="I3" s="179"/>
      <c r="J3" s="179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9" customFormat="1" ht="15.75" customHeight="1" x14ac:dyDescent="0.25">
      <c r="A4" s="94" t="s">
        <v>32</v>
      </c>
      <c r="B4" s="258" t="s">
        <v>33</v>
      </c>
      <c r="C4" s="94"/>
      <c r="D4" s="94"/>
      <c r="E4" s="94"/>
      <c r="F4" s="94"/>
      <c r="G4" s="95"/>
      <c r="H4" s="94"/>
      <c r="I4" s="179"/>
      <c r="J4" s="179"/>
      <c r="K4" s="4"/>
      <c r="L4" s="4"/>
      <c r="M4" s="4"/>
      <c r="N4" s="4"/>
      <c r="O4" s="4"/>
      <c r="P4" s="4"/>
      <c r="Q4" s="4"/>
      <c r="R4" s="4"/>
      <c r="S4" s="4"/>
      <c r="T4" s="4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</row>
    <row r="5" spans="1:255" s="17" customFormat="1" ht="15" customHeight="1" x14ac:dyDescent="0.2">
      <c r="A5" s="96" t="s">
        <v>9</v>
      </c>
      <c r="B5" s="258" t="s">
        <v>34</v>
      </c>
      <c r="C5" s="96"/>
      <c r="D5" s="96"/>
      <c r="E5" s="96"/>
      <c r="F5" s="96"/>
      <c r="G5" s="97"/>
      <c r="H5" s="98"/>
      <c r="I5" s="180"/>
      <c r="J5" s="180"/>
      <c r="K5" s="13"/>
      <c r="L5" s="13"/>
      <c r="M5" s="13"/>
      <c r="N5" s="14"/>
      <c r="O5" s="14"/>
      <c r="P5" s="14"/>
      <c r="Q5" s="15"/>
      <c r="R5" s="15"/>
      <c r="S5" s="15"/>
      <c r="T5" s="15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ht="30" customHeight="1" x14ac:dyDescent="0.2">
      <c r="A6" s="99">
        <v>1</v>
      </c>
      <c r="B6" s="106" t="s">
        <v>35</v>
      </c>
      <c r="C6" s="99"/>
      <c r="D6" s="99"/>
      <c r="E6" s="99"/>
      <c r="F6" s="99"/>
      <c r="G6" s="100"/>
      <c r="H6" s="99"/>
      <c r="I6" s="181"/>
      <c r="J6" s="181"/>
      <c r="K6" s="18"/>
      <c r="L6" s="18"/>
      <c r="M6" s="18"/>
      <c r="N6" s="4"/>
      <c r="O6" s="4"/>
      <c r="P6" s="4"/>
      <c r="Q6" s="5"/>
      <c r="R6" s="5"/>
      <c r="S6" s="5"/>
      <c r="T6" s="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s="22" customFormat="1" ht="15.75" x14ac:dyDescent="0.2">
      <c r="A7" s="101"/>
      <c r="B7" s="102" t="s">
        <v>36</v>
      </c>
      <c r="C7" s="101"/>
      <c r="D7" s="101"/>
      <c r="E7" s="101"/>
      <c r="F7" s="101"/>
      <c r="G7" s="103" t="s">
        <v>61</v>
      </c>
      <c r="H7" s="102"/>
      <c r="I7" s="181"/>
      <c r="J7" s="181"/>
      <c r="K7" s="18"/>
      <c r="L7" s="18"/>
      <c r="M7" s="18"/>
      <c r="N7" s="20"/>
      <c r="O7" s="20"/>
      <c r="P7" s="20"/>
      <c r="Q7" s="21"/>
      <c r="R7" s="21"/>
      <c r="S7" s="21"/>
      <c r="T7" s="21"/>
    </row>
    <row r="8" spans="1:255" s="17" customFormat="1" ht="24.75" customHeight="1" x14ac:dyDescent="0.2">
      <c r="A8" s="96"/>
      <c r="B8" s="137" t="s">
        <v>37</v>
      </c>
      <c r="C8" s="96"/>
      <c r="D8" s="96"/>
      <c r="E8" s="96"/>
      <c r="F8" s="96"/>
      <c r="G8" s="262">
        <f>SUM(G7)</f>
        <v>0</v>
      </c>
      <c r="H8" s="96"/>
      <c r="I8" s="180"/>
      <c r="J8" s="180"/>
      <c r="K8" s="23"/>
      <c r="L8" s="13"/>
      <c r="M8" s="13"/>
      <c r="N8" s="14"/>
      <c r="O8" s="14"/>
      <c r="P8" s="14"/>
      <c r="Q8" s="15"/>
      <c r="R8" s="15"/>
      <c r="S8" s="15"/>
      <c r="T8" s="15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s="17" customFormat="1" ht="15.75" customHeight="1" x14ac:dyDescent="0.2">
      <c r="A9" s="96" t="s">
        <v>38</v>
      </c>
      <c r="B9" s="258" t="s">
        <v>39</v>
      </c>
      <c r="C9" s="96"/>
      <c r="D9" s="96"/>
      <c r="E9" s="96"/>
      <c r="F9" s="96"/>
      <c r="G9" s="97"/>
      <c r="H9" s="96"/>
      <c r="I9" s="180"/>
      <c r="J9" s="180"/>
      <c r="K9" s="23"/>
      <c r="L9" s="13"/>
      <c r="M9" s="13"/>
      <c r="N9" s="14"/>
      <c r="O9" s="14"/>
      <c r="P9" s="14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7" customFormat="1" ht="33" customHeight="1" x14ac:dyDescent="0.2">
      <c r="A10" s="96" t="s">
        <v>9</v>
      </c>
      <c r="B10" s="258" t="s">
        <v>40</v>
      </c>
      <c r="C10" s="96"/>
      <c r="D10" s="96"/>
      <c r="E10" s="96"/>
      <c r="F10" s="96"/>
      <c r="G10" s="97"/>
      <c r="H10" s="96"/>
      <c r="I10" s="180"/>
      <c r="J10" s="180"/>
      <c r="K10" s="23"/>
      <c r="L10" s="13"/>
      <c r="M10" s="13"/>
      <c r="N10" s="14"/>
      <c r="O10" s="14"/>
      <c r="P10" s="14"/>
      <c r="Q10" s="15"/>
      <c r="R10" s="15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ht="31.5" x14ac:dyDescent="0.2">
      <c r="A11" s="324">
        <v>1</v>
      </c>
      <c r="B11" s="104" t="s">
        <v>409</v>
      </c>
      <c r="C11" s="323" t="s">
        <v>327</v>
      </c>
      <c r="D11" s="324" t="s">
        <v>41</v>
      </c>
      <c r="E11" s="324"/>
      <c r="F11" s="324"/>
      <c r="G11" s="326">
        <f>E11*F11</f>
        <v>0</v>
      </c>
      <c r="H11" s="325" t="s">
        <v>410</v>
      </c>
      <c r="I11" s="181">
        <v>2</v>
      </c>
      <c r="J11" s="181"/>
      <c r="K11" s="24"/>
      <c r="L11" s="18"/>
      <c r="M11" s="18"/>
      <c r="N11" s="4"/>
      <c r="O11" s="4"/>
      <c r="P11" s="4"/>
      <c r="Q11" s="5"/>
      <c r="R11" s="5"/>
      <c r="S11" s="5"/>
      <c r="T11" s="5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ht="48" customHeight="1" x14ac:dyDescent="0.2">
      <c r="A12" s="324"/>
      <c r="B12" s="269" t="s">
        <v>409</v>
      </c>
      <c r="C12" s="323"/>
      <c r="D12" s="324"/>
      <c r="E12" s="324"/>
      <c r="F12" s="324"/>
      <c r="G12" s="326"/>
      <c r="H12" s="325"/>
      <c r="I12" s="181">
        <v>2</v>
      </c>
      <c r="J12" s="181"/>
      <c r="K12" s="24"/>
      <c r="L12" s="18"/>
      <c r="M12" s="18"/>
      <c r="N12" s="4"/>
      <c r="O12" s="4"/>
      <c r="P12" s="4"/>
      <c r="Q12" s="5"/>
      <c r="R12" s="5"/>
      <c r="S12" s="5"/>
      <c r="T12" s="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31.5" x14ac:dyDescent="0.2">
      <c r="A13" s="324"/>
      <c r="B13" s="269" t="s">
        <v>409</v>
      </c>
      <c r="C13" s="323"/>
      <c r="D13" s="324"/>
      <c r="E13" s="324"/>
      <c r="F13" s="324"/>
      <c r="G13" s="326"/>
      <c r="H13" s="325"/>
      <c r="I13" s="181">
        <v>3</v>
      </c>
      <c r="J13" s="181"/>
      <c r="K13" s="24"/>
      <c r="L13" s="18"/>
      <c r="M13" s="18"/>
      <c r="N13" s="165"/>
      <c r="O13" s="165"/>
      <c r="P13" s="165"/>
      <c r="Q13" s="5"/>
      <c r="R13" s="5"/>
      <c r="S13" s="5"/>
      <c r="T13" s="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ht="48" customHeight="1" x14ac:dyDescent="0.2">
      <c r="A14" s="324"/>
      <c r="B14" s="269" t="s">
        <v>409</v>
      </c>
      <c r="C14" s="323"/>
      <c r="D14" s="324"/>
      <c r="E14" s="324"/>
      <c r="F14" s="324"/>
      <c r="G14" s="326"/>
      <c r="H14" s="325"/>
      <c r="I14" s="181">
        <v>1</v>
      </c>
      <c r="J14" s="181"/>
      <c r="K14" s="24"/>
      <c r="L14" s="18"/>
      <c r="M14" s="18"/>
      <c r="N14" s="165"/>
      <c r="O14" s="165"/>
      <c r="P14" s="165"/>
      <c r="Q14" s="5"/>
      <c r="R14" s="5"/>
      <c r="S14" s="5"/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ht="31.5" x14ac:dyDescent="0.2">
      <c r="A15" s="354">
        <v>2</v>
      </c>
      <c r="B15" s="269" t="s">
        <v>409</v>
      </c>
      <c r="C15" s="357" t="s">
        <v>336</v>
      </c>
      <c r="D15" s="354" t="s">
        <v>41</v>
      </c>
      <c r="E15" s="354"/>
      <c r="F15" s="354"/>
      <c r="G15" s="351">
        <f>E15*F15</f>
        <v>0</v>
      </c>
      <c r="H15" s="348" t="s">
        <v>411</v>
      </c>
      <c r="I15" s="181">
        <v>3</v>
      </c>
      <c r="J15" s="181"/>
      <c r="K15" s="24"/>
      <c r="L15" s="18"/>
      <c r="M15" s="18"/>
      <c r="N15" s="190"/>
      <c r="O15" s="190"/>
      <c r="P15" s="190"/>
      <c r="Q15" s="5"/>
      <c r="R15" s="5"/>
      <c r="S15" s="5"/>
      <c r="T15" s="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ht="31.5" x14ac:dyDescent="0.2">
      <c r="A16" s="355"/>
      <c r="B16" s="269" t="s">
        <v>409</v>
      </c>
      <c r="C16" s="358"/>
      <c r="D16" s="355"/>
      <c r="E16" s="355"/>
      <c r="F16" s="355"/>
      <c r="G16" s="352"/>
      <c r="H16" s="349"/>
      <c r="I16" s="181">
        <v>3</v>
      </c>
      <c r="J16" s="181"/>
      <c r="K16" s="24"/>
      <c r="L16" s="18"/>
      <c r="M16" s="18"/>
      <c r="N16" s="190"/>
      <c r="O16" s="190"/>
      <c r="P16" s="190"/>
      <c r="Q16" s="5"/>
      <c r="R16" s="5"/>
      <c r="S16" s="5"/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ht="31.5" x14ac:dyDescent="0.2">
      <c r="A17" s="355"/>
      <c r="B17" s="269" t="s">
        <v>409</v>
      </c>
      <c r="C17" s="358"/>
      <c r="D17" s="355"/>
      <c r="E17" s="355"/>
      <c r="F17" s="355"/>
      <c r="G17" s="352"/>
      <c r="H17" s="349"/>
      <c r="I17" s="181">
        <v>1</v>
      </c>
      <c r="J17" s="181"/>
      <c r="K17" s="24"/>
      <c r="L17" s="18"/>
      <c r="M17" s="18"/>
      <c r="N17" s="190"/>
      <c r="O17" s="190"/>
      <c r="P17" s="190"/>
      <c r="Q17" s="5"/>
      <c r="R17" s="5"/>
      <c r="S17" s="5"/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ht="31.5" x14ac:dyDescent="0.2">
      <c r="A18" s="356"/>
      <c r="B18" s="269" t="s">
        <v>409</v>
      </c>
      <c r="C18" s="359"/>
      <c r="D18" s="356"/>
      <c r="E18" s="356"/>
      <c r="F18" s="356"/>
      <c r="G18" s="353"/>
      <c r="H18" s="350"/>
      <c r="I18" s="181">
        <v>2</v>
      </c>
      <c r="J18" s="181"/>
      <c r="K18" s="24"/>
      <c r="L18" s="18"/>
      <c r="M18" s="18"/>
      <c r="N18" s="190"/>
      <c r="O18" s="190"/>
      <c r="P18" s="190"/>
      <c r="Q18" s="5"/>
      <c r="R18" s="5"/>
      <c r="S18" s="5"/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s="17" customFormat="1" ht="15.75" x14ac:dyDescent="0.2">
      <c r="A19" s="258"/>
      <c r="B19" s="258" t="s">
        <v>364</v>
      </c>
      <c r="C19" s="96"/>
      <c r="D19" s="96"/>
      <c r="E19" s="96"/>
      <c r="F19" s="96"/>
      <c r="G19" s="203"/>
      <c r="H19" s="105"/>
      <c r="I19" s="180">
        <f>SUM(I11:I18)</f>
        <v>17</v>
      </c>
      <c r="J19" s="180"/>
      <c r="K19" s="23"/>
      <c r="L19" s="13"/>
      <c r="M19" s="13"/>
      <c r="N19" s="14"/>
      <c r="O19" s="14"/>
      <c r="P19" s="14"/>
      <c r="Q19" s="15"/>
      <c r="R19" s="15"/>
      <c r="S19" s="15"/>
      <c r="T19" s="1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.75" customHeight="1" x14ac:dyDescent="0.2">
      <c r="A20" s="96"/>
      <c r="B20" s="137" t="s">
        <v>11</v>
      </c>
      <c r="C20" s="96"/>
      <c r="D20" s="96"/>
      <c r="E20" s="96"/>
      <c r="F20" s="96"/>
      <c r="G20" s="203">
        <f>SUM(G11:G18)</f>
        <v>0</v>
      </c>
      <c r="H20" s="96"/>
      <c r="I20" s="180"/>
      <c r="J20" s="180"/>
      <c r="K20" s="23"/>
      <c r="L20" s="13"/>
      <c r="M20" s="13"/>
      <c r="N20" s="14"/>
      <c r="O20" s="14"/>
      <c r="P20" s="14"/>
      <c r="Q20" s="15"/>
      <c r="R20" s="15"/>
      <c r="S20" s="15"/>
      <c r="T20" s="15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s="213" customFormat="1" ht="15.75" x14ac:dyDescent="0.2">
      <c r="A21" s="214" t="s">
        <v>12</v>
      </c>
      <c r="B21" s="259" t="s">
        <v>42</v>
      </c>
      <c r="C21" s="101"/>
      <c r="D21" s="101"/>
      <c r="E21" s="101"/>
      <c r="F21" s="101"/>
      <c r="G21" s="103"/>
      <c r="H21" s="101"/>
      <c r="I21" s="208"/>
      <c r="J21" s="208"/>
      <c r="K21" s="209"/>
      <c r="L21" s="210"/>
      <c r="M21" s="210"/>
      <c r="N21" s="211"/>
      <c r="O21" s="211"/>
      <c r="P21" s="211"/>
      <c r="Q21" s="212"/>
      <c r="R21" s="212"/>
      <c r="S21" s="212"/>
      <c r="T21" s="212"/>
    </row>
    <row r="22" spans="1:255" ht="15.75" x14ac:dyDescent="0.2">
      <c r="A22" s="99"/>
      <c r="B22" s="104"/>
      <c r="C22" s="99"/>
      <c r="D22" s="99"/>
      <c r="E22" s="99"/>
      <c r="F22" s="99"/>
      <c r="G22" s="100"/>
      <c r="H22" s="106"/>
      <c r="I22" s="181"/>
      <c r="J22" s="181"/>
      <c r="K22" s="24"/>
      <c r="L22" s="18"/>
      <c r="M22" s="18"/>
      <c r="N22" s="197"/>
      <c r="O22" s="197"/>
      <c r="P22" s="197"/>
      <c r="Q22" s="5"/>
      <c r="R22" s="5"/>
      <c r="S22" s="5"/>
      <c r="T22" s="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s="17" customFormat="1" ht="15.75" x14ac:dyDescent="0.2">
      <c r="A23" s="96"/>
      <c r="B23" s="137" t="s">
        <v>14</v>
      </c>
      <c r="C23" s="96"/>
      <c r="D23" s="96"/>
      <c r="E23" s="96"/>
      <c r="F23" s="96"/>
      <c r="G23" s="263">
        <v>0</v>
      </c>
      <c r="H23" s="96"/>
      <c r="I23" s="180"/>
      <c r="J23" s="180"/>
      <c r="K23" s="23"/>
      <c r="L23" s="13"/>
      <c r="M23" s="13"/>
      <c r="N23" s="14"/>
      <c r="O23" s="14"/>
      <c r="P23" s="14"/>
      <c r="Q23" s="15"/>
      <c r="R23" s="15"/>
      <c r="S23" s="15"/>
      <c r="T23" s="15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ht="49.5" customHeight="1" x14ac:dyDescent="0.2">
      <c r="A24" s="96" t="s">
        <v>15</v>
      </c>
      <c r="B24" s="258" t="s">
        <v>43</v>
      </c>
      <c r="C24" s="99"/>
      <c r="D24" s="99"/>
      <c r="E24" s="99"/>
      <c r="F24" s="99"/>
      <c r="G24" s="100"/>
      <c r="H24" s="99"/>
      <c r="I24" s="181"/>
      <c r="J24" s="181"/>
      <c r="K24" s="24"/>
      <c r="L24" s="18"/>
      <c r="M24" s="18"/>
      <c r="N24" s="4"/>
      <c r="O24" s="4"/>
      <c r="P24" s="4"/>
      <c r="Q24" s="5"/>
      <c r="R24" s="5"/>
      <c r="S24" s="5"/>
      <c r="T24" s="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255" s="189" customFormat="1" ht="47.25" x14ac:dyDescent="0.25">
      <c r="A25" s="101">
        <v>1</v>
      </c>
      <c r="B25" s="102"/>
      <c r="C25" s="101" t="s">
        <v>331</v>
      </c>
      <c r="D25" s="101" t="s">
        <v>335</v>
      </c>
      <c r="E25" s="101"/>
      <c r="F25" s="101"/>
      <c r="G25" s="103">
        <f t="shared" ref="G25:G27" si="0">E25*F25</f>
        <v>0</v>
      </c>
      <c r="H25" s="104" t="s">
        <v>338</v>
      </c>
      <c r="I25" s="19"/>
      <c r="J25" s="19"/>
      <c r="K25" s="24"/>
      <c r="L25" s="18"/>
      <c r="M25" s="18"/>
      <c r="N25" s="187"/>
      <c r="O25" s="187"/>
      <c r="P25" s="187"/>
      <c r="Q25" s="188"/>
      <c r="R25" s="188"/>
      <c r="S25" s="188"/>
      <c r="T25" s="188"/>
    </row>
    <row r="26" spans="1:255" s="189" customFormat="1" ht="47.25" x14ac:dyDescent="0.25">
      <c r="A26" s="101">
        <v>2</v>
      </c>
      <c r="B26" s="102"/>
      <c r="C26" s="101" t="s">
        <v>331</v>
      </c>
      <c r="D26" s="101" t="s">
        <v>335</v>
      </c>
      <c r="E26" s="101"/>
      <c r="F26" s="101"/>
      <c r="G26" s="103">
        <f t="shared" si="0"/>
        <v>0</v>
      </c>
      <c r="H26" s="104" t="s">
        <v>383</v>
      </c>
      <c r="I26" s="19"/>
      <c r="J26" s="19"/>
      <c r="K26" s="24"/>
      <c r="L26" s="18"/>
      <c r="M26" s="18"/>
      <c r="N26" s="187"/>
      <c r="O26" s="187"/>
      <c r="P26" s="187"/>
      <c r="Q26" s="188"/>
      <c r="R26" s="188"/>
      <c r="S26" s="188"/>
      <c r="T26" s="188"/>
    </row>
    <row r="27" spans="1:255" s="189" customFormat="1" ht="47.25" x14ac:dyDescent="0.25">
      <c r="A27" s="101">
        <v>3</v>
      </c>
      <c r="B27" s="102"/>
      <c r="C27" s="101" t="s">
        <v>320</v>
      </c>
      <c r="D27" s="101" t="s">
        <v>335</v>
      </c>
      <c r="E27" s="101"/>
      <c r="F27" s="101"/>
      <c r="G27" s="103">
        <f t="shared" si="0"/>
        <v>0</v>
      </c>
      <c r="H27" s="104" t="s">
        <v>384</v>
      </c>
      <c r="I27" s="19"/>
      <c r="J27" s="19"/>
      <c r="K27" s="24"/>
      <c r="L27" s="18"/>
      <c r="M27" s="18"/>
      <c r="N27" s="187"/>
      <c r="O27" s="187"/>
      <c r="P27" s="187"/>
      <c r="Q27" s="188"/>
      <c r="R27" s="188"/>
      <c r="S27" s="188"/>
      <c r="T27" s="188"/>
    </row>
    <row r="28" spans="1:255" s="17" customFormat="1" ht="24.75" customHeight="1" x14ac:dyDescent="0.2">
      <c r="A28" s="96"/>
      <c r="B28" s="137" t="s">
        <v>17</v>
      </c>
      <c r="C28" s="96"/>
      <c r="D28" s="96"/>
      <c r="E28" s="96"/>
      <c r="F28" s="96"/>
      <c r="G28" s="97">
        <f>SUM(G25:G27)</f>
        <v>0</v>
      </c>
      <c r="H28" s="96"/>
      <c r="I28" s="180"/>
      <c r="J28" s="180"/>
      <c r="K28" s="23"/>
      <c r="L28" s="13"/>
      <c r="M28" s="13"/>
      <c r="N28" s="14"/>
      <c r="O28" s="14"/>
      <c r="P28" s="14"/>
      <c r="Q28" s="15"/>
      <c r="R28" s="15"/>
      <c r="S28" s="15"/>
      <c r="T28" s="15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s="213" customFormat="1" ht="49.5" customHeight="1" x14ac:dyDescent="0.2">
      <c r="A29" s="214" t="s">
        <v>18</v>
      </c>
      <c r="B29" s="259" t="s">
        <v>44</v>
      </c>
      <c r="C29" s="101"/>
      <c r="D29" s="101"/>
      <c r="E29" s="101"/>
      <c r="F29" s="101"/>
      <c r="G29" s="103"/>
      <c r="H29" s="101"/>
      <c r="I29" s="208"/>
      <c r="J29" s="208"/>
      <c r="K29" s="209"/>
      <c r="L29" s="210"/>
      <c r="M29" s="210"/>
      <c r="N29" s="211"/>
      <c r="O29" s="211"/>
      <c r="P29" s="211"/>
      <c r="Q29" s="212"/>
      <c r="R29" s="212"/>
      <c r="S29" s="212"/>
      <c r="T29" s="212"/>
    </row>
    <row r="30" spans="1:255" ht="50.25" customHeight="1" x14ac:dyDescent="0.2">
      <c r="A30" s="99">
        <v>1</v>
      </c>
      <c r="B30" s="104" t="s">
        <v>412</v>
      </c>
      <c r="C30" s="101" t="s">
        <v>336</v>
      </c>
      <c r="D30" s="101" t="s">
        <v>330</v>
      </c>
      <c r="E30" s="99"/>
      <c r="F30" s="99"/>
      <c r="G30" s="193">
        <f>E30*F30</f>
        <v>0</v>
      </c>
      <c r="H30" s="106" t="s">
        <v>389</v>
      </c>
      <c r="I30" s="181"/>
      <c r="J30" s="194"/>
      <c r="K30" s="24"/>
      <c r="L30" s="18"/>
      <c r="M30" s="18"/>
      <c r="N30" s="246"/>
      <c r="O30" s="246"/>
      <c r="P30" s="246"/>
      <c r="Q30" s="5"/>
      <c r="R30" s="5"/>
      <c r="S30" s="5"/>
      <c r="T30" s="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255" ht="47.25" x14ac:dyDescent="0.2">
      <c r="A31" s="99">
        <v>2</v>
      </c>
      <c r="B31" s="104" t="s">
        <v>413</v>
      </c>
      <c r="C31" s="101" t="s">
        <v>351</v>
      </c>
      <c r="D31" s="101" t="s">
        <v>330</v>
      </c>
      <c r="E31" s="99"/>
      <c r="F31" s="99"/>
      <c r="G31" s="193">
        <f>E31*F31</f>
        <v>0</v>
      </c>
      <c r="H31" s="106" t="s">
        <v>389</v>
      </c>
      <c r="I31" s="181"/>
      <c r="J31" s="194"/>
      <c r="K31" s="24"/>
      <c r="L31" s="18"/>
      <c r="M31" s="18"/>
      <c r="N31" s="250"/>
      <c r="O31" s="250"/>
      <c r="P31" s="250"/>
      <c r="Q31" s="5"/>
      <c r="R31" s="5"/>
      <c r="S31" s="5"/>
      <c r="T31" s="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s="17" customFormat="1" ht="24.75" customHeight="1" x14ac:dyDescent="0.2">
      <c r="A32" s="96"/>
      <c r="B32" s="137" t="s">
        <v>20</v>
      </c>
      <c r="C32" s="96"/>
      <c r="D32" s="96"/>
      <c r="E32" s="96"/>
      <c r="F32" s="96"/>
      <c r="G32" s="217">
        <f>SUM(G30:G31)</f>
        <v>0</v>
      </c>
      <c r="H32" s="96"/>
      <c r="I32" s="180"/>
      <c r="J32" s="180"/>
      <c r="K32" s="23"/>
      <c r="L32" s="13"/>
      <c r="M32" s="13"/>
      <c r="N32" s="14"/>
      <c r="O32" s="14"/>
      <c r="P32" s="14"/>
      <c r="Q32" s="15"/>
      <c r="R32" s="15"/>
      <c r="S32" s="15"/>
      <c r="T32" s="15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ht="33" customHeight="1" x14ac:dyDescent="0.2">
      <c r="A33" s="96" t="s">
        <v>21</v>
      </c>
      <c r="B33" s="258" t="s">
        <v>45</v>
      </c>
      <c r="C33" s="99"/>
      <c r="D33" s="99"/>
      <c r="E33" s="99"/>
      <c r="F33" s="99"/>
      <c r="G33" s="100"/>
      <c r="H33" s="99"/>
      <c r="I33" s="181"/>
      <c r="J33" s="181"/>
      <c r="K33" s="24"/>
      <c r="L33" s="18"/>
      <c r="M33" s="18"/>
      <c r="N33" s="4"/>
      <c r="O33" s="4"/>
      <c r="P33" s="4"/>
      <c r="Q33" s="5"/>
      <c r="R33" s="5"/>
      <c r="S33" s="5"/>
      <c r="T33" s="5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ht="63" x14ac:dyDescent="0.2">
      <c r="A34" s="99">
        <v>1</v>
      </c>
      <c r="B34" s="104" t="s">
        <v>414</v>
      </c>
      <c r="C34" s="101" t="s">
        <v>323</v>
      </c>
      <c r="D34" s="101" t="s">
        <v>330</v>
      </c>
      <c r="E34" s="99"/>
      <c r="F34" s="99"/>
      <c r="G34" s="99">
        <f>E34*F34</f>
        <v>0</v>
      </c>
      <c r="H34" s="106" t="s">
        <v>388</v>
      </c>
      <c r="I34" s="181"/>
      <c r="J34" s="327"/>
      <c r="K34" s="24"/>
      <c r="L34" s="18"/>
      <c r="M34" s="18"/>
      <c r="N34" s="197"/>
      <c r="O34" s="197"/>
      <c r="P34" s="197"/>
      <c r="Q34" s="5"/>
      <c r="R34" s="5"/>
      <c r="S34" s="5"/>
      <c r="T34" s="5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ht="47.25" x14ac:dyDescent="0.2">
      <c r="A35" s="99">
        <v>2</v>
      </c>
      <c r="B35" s="104"/>
      <c r="C35" s="101" t="s">
        <v>323</v>
      </c>
      <c r="D35" s="101" t="s">
        <v>330</v>
      </c>
      <c r="E35" s="99"/>
      <c r="F35" s="99"/>
      <c r="G35" s="99">
        <f>E35*F35</f>
        <v>0</v>
      </c>
      <c r="H35" s="106"/>
      <c r="I35" s="181"/>
      <c r="J35" s="327"/>
      <c r="K35" s="24"/>
      <c r="L35" s="18"/>
      <c r="M35" s="18"/>
      <c r="N35" s="251"/>
      <c r="O35" s="251"/>
      <c r="P35" s="251"/>
      <c r="Q35" s="5"/>
      <c r="R35" s="5"/>
      <c r="S35" s="5"/>
      <c r="T35" s="5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</row>
    <row r="36" spans="1:255" ht="47.25" x14ac:dyDescent="0.2">
      <c r="A36" s="99">
        <v>3</v>
      </c>
      <c r="B36" s="104"/>
      <c r="C36" s="101" t="s">
        <v>351</v>
      </c>
      <c r="D36" s="101" t="s">
        <v>330</v>
      </c>
      <c r="E36" s="99"/>
      <c r="F36" s="99"/>
      <c r="G36" s="99">
        <f>E36*F36</f>
        <v>0</v>
      </c>
      <c r="H36" s="106"/>
      <c r="I36" s="181"/>
      <c r="J36" s="327"/>
      <c r="K36" s="24"/>
      <c r="L36" s="18"/>
      <c r="M36" s="18"/>
      <c r="N36" s="204"/>
      <c r="O36" s="204"/>
      <c r="P36" s="204"/>
      <c r="Q36" s="5"/>
      <c r="R36" s="5"/>
      <c r="S36" s="5"/>
      <c r="T36" s="5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5" ht="47.25" x14ac:dyDescent="0.2">
      <c r="A37" s="99">
        <v>4</v>
      </c>
      <c r="B37" s="104"/>
      <c r="C37" s="101" t="s">
        <v>363</v>
      </c>
      <c r="D37" s="101" t="s">
        <v>330</v>
      </c>
      <c r="E37" s="99"/>
      <c r="F37" s="99"/>
      <c r="G37" s="99">
        <f>E37*F37</f>
        <v>0</v>
      </c>
      <c r="H37" s="106"/>
      <c r="I37" s="181"/>
      <c r="J37" s="327"/>
      <c r="K37" s="24"/>
      <c r="L37" s="18"/>
      <c r="M37" s="18"/>
      <c r="N37" s="205"/>
      <c r="O37" s="205"/>
      <c r="P37" s="205"/>
      <c r="Q37" s="5"/>
      <c r="R37" s="5"/>
      <c r="S37" s="5"/>
      <c r="T37" s="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</row>
    <row r="38" spans="1:255" s="17" customFormat="1" ht="24.75" customHeight="1" x14ac:dyDescent="0.2">
      <c r="A38" s="96"/>
      <c r="B38" s="137" t="s">
        <v>23</v>
      </c>
      <c r="C38" s="96"/>
      <c r="D38" s="96"/>
      <c r="E38" s="96"/>
      <c r="F38" s="96"/>
      <c r="G38" s="97">
        <f>SUM(G34:G37)</f>
        <v>0</v>
      </c>
      <c r="H38" s="96"/>
      <c r="I38" s="180"/>
      <c r="J38" s="180"/>
      <c r="K38" s="23"/>
      <c r="L38" s="13"/>
      <c r="M38" s="13"/>
      <c r="N38" s="14"/>
      <c r="O38" s="14"/>
      <c r="P38" s="14"/>
      <c r="Q38" s="15"/>
      <c r="R38" s="15"/>
      <c r="S38" s="15"/>
      <c r="T38" s="15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ht="33" customHeight="1" x14ac:dyDescent="0.2">
      <c r="A39" s="96" t="s">
        <v>46</v>
      </c>
      <c r="B39" s="258" t="s">
        <v>47</v>
      </c>
      <c r="C39" s="99"/>
      <c r="D39" s="99"/>
      <c r="E39" s="99"/>
      <c r="F39" s="99"/>
      <c r="G39" s="100"/>
      <c r="H39" s="99"/>
      <c r="I39" s="181"/>
      <c r="J39" s="181"/>
      <c r="K39" s="24"/>
      <c r="L39" s="18"/>
      <c r="M39" s="18"/>
      <c r="N39" s="4"/>
      <c r="O39" s="4"/>
      <c r="P39" s="4"/>
      <c r="Q39" s="5"/>
      <c r="R39" s="5"/>
      <c r="S39" s="5"/>
      <c r="T39" s="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ht="47.25" x14ac:dyDescent="0.2">
      <c r="A40" s="99">
        <v>1</v>
      </c>
      <c r="B40" s="104" t="s">
        <v>415</v>
      </c>
      <c r="C40" s="101" t="s">
        <v>327</v>
      </c>
      <c r="D40" s="101" t="s">
        <v>335</v>
      </c>
      <c r="E40" s="99"/>
      <c r="F40" s="99"/>
      <c r="G40" s="99">
        <f t="shared" ref="G40" si="1">E40*F40</f>
        <v>0</v>
      </c>
      <c r="H40" s="104" t="s">
        <v>390</v>
      </c>
      <c r="I40" s="181"/>
      <c r="J40" s="181"/>
      <c r="K40" s="24"/>
      <c r="L40" s="18"/>
      <c r="M40" s="18"/>
      <c r="N40" s="195"/>
      <c r="O40" s="195"/>
      <c r="P40" s="195"/>
      <c r="Q40" s="5"/>
      <c r="R40" s="5"/>
      <c r="S40" s="5"/>
      <c r="T40" s="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</row>
    <row r="41" spans="1:255" s="17" customFormat="1" ht="24.75" customHeight="1" x14ac:dyDescent="0.2">
      <c r="A41" s="96"/>
      <c r="B41" s="137" t="s">
        <v>48</v>
      </c>
      <c r="C41" s="99"/>
      <c r="D41" s="96"/>
      <c r="E41" s="96"/>
      <c r="F41" s="96"/>
      <c r="G41" s="97">
        <f>SUM(G40:G40)</f>
        <v>0</v>
      </c>
      <c r="H41" s="96"/>
      <c r="I41" s="180"/>
      <c r="J41" s="180"/>
      <c r="K41" s="23"/>
      <c r="L41" s="13"/>
      <c r="M41" s="13"/>
      <c r="N41" s="14"/>
      <c r="O41" s="14"/>
      <c r="P41" s="14"/>
      <c r="Q41" s="15"/>
      <c r="R41" s="15"/>
      <c r="S41" s="15"/>
      <c r="T41" s="15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255" ht="15.75" x14ac:dyDescent="0.2">
      <c r="A42" s="96" t="s">
        <v>49</v>
      </c>
      <c r="B42" s="258" t="s">
        <v>282</v>
      </c>
      <c r="C42" s="99"/>
      <c r="D42" s="99"/>
      <c r="E42" s="99"/>
      <c r="F42" s="99"/>
      <c r="G42" s="100"/>
      <c r="H42" s="99"/>
      <c r="I42" s="181"/>
      <c r="J42" s="181"/>
      <c r="K42" s="24"/>
      <c r="L42" s="18"/>
      <c r="M42" s="18"/>
      <c r="N42" s="4"/>
      <c r="O42" s="4"/>
      <c r="P42" s="4"/>
      <c r="Q42" s="5"/>
      <c r="R42" s="5"/>
      <c r="S42" s="5"/>
      <c r="T42" s="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</row>
    <row r="43" spans="1:255" s="22" customFormat="1" ht="15.75" x14ac:dyDescent="0.2">
      <c r="A43" s="101"/>
      <c r="B43" s="102"/>
      <c r="C43" s="101"/>
      <c r="D43" s="101"/>
      <c r="E43" s="101"/>
      <c r="F43" s="103"/>
      <c r="G43" s="103">
        <f>E43*F43</f>
        <v>0</v>
      </c>
      <c r="H43" s="102"/>
      <c r="I43" s="181"/>
      <c r="J43" s="181"/>
      <c r="K43" s="24"/>
      <c r="L43" s="18"/>
      <c r="M43" s="18"/>
      <c r="N43" s="20"/>
      <c r="O43" s="20"/>
      <c r="P43" s="20"/>
      <c r="Q43" s="21"/>
      <c r="R43" s="21"/>
      <c r="S43" s="21"/>
      <c r="T43" s="21"/>
    </row>
    <row r="44" spans="1:255" s="17" customFormat="1" ht="15.75" x14ac:dyDescent="0.2">
      <c r="A44" s="96"/>
      <c r="B44" s="137" t="s">
        <v>50</v>
      </c>
      <c r="C44" s="96"/>
      <c r="D44" s="96"/>
      <c r="E44" s="96"/>
      <c r="F44" s="96"/>
      <c r="G44" s="97">
        <f>SUM(G43:G43)</f>
        <v>0</v>
      </c>
      <c r="H44" s="96"/>
      <c r="I44" s="180"/>
      <c r="J44" s="180"/>
      <c r="K44" s="23"/>
      <c r="L44" s="13"/>
      <c r="M44" s="13"/>
      <c r="N44" s="14"/>
      <c r="O44" s="14"/>
      <c r="P44" s="14"/>
      <c r="Q44" s="15"/>
      <c r="R44" s="15"/>
      <c r="S44" s="15"/>
      <c r="T44" s="15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s="17" customFormat="1" ht="24.75" customHeight="1" x14ac:dyDescent="0.2">
      <c r="A45" s="96" t="s">
        <v>51</v>
      </c>
      <c r="B45" s="98" t="s">
        <v>340</v>
      </c>
      <c r="C45" s="96"/>
      <c r="D45" s="96"/>
      <c r="E45" s="96"/>
      <c r="F45" s="96"/>
      <c r="G45" s="97"/>
      <c r="H45" s="96"/>
      <c r="I45" s="180"/>
      <c r="J45" s="180"/>
      <c r="K45" s="23"/>
      <c r="L45" s="13"/>
      <c r="M45" s="13"/>
      <c r="N45" s="14"/>
      <c r="O45" s="14"/>
      <c r="P45" s="14"/>
      <c r="Q45" s="15"/>
      <c r="R45" s="15"/>
      <c r="S45" s="15"/>
      <c r="T45" s="15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s="17" customFormat="1" ht="47.25" x14ac:dyDescent="0.2">
      <c r="A46" s="96">
        <v>1</v>
      </c>
      <c r="B46" s="148" t="s">
        <v>416</v>
      </c>
      <c r="C46" s="101" t="s">
        <v>385</v>
      </c>
      <c r="D46" s="101" t="s">
        <v>392</v>
      </c>
      <c r="E46" s="99"/>
      <c r="F46" s="99"/>
      <c r="G46" s="100">
        <f>E46*F46</f>
        <v>0</v>
      </c>
      <c r="H46" s="152" t="s">
        <v>417</v>
      </c>
      <c r="I46" s="180" t="s">
        <v>341</v>
      </c>
      <c r="J46" s="191">
        <f>G46</f>
        <v>0</v>
      </c>
      <c r="K46" s="23"/>
      <c r="L46" s="13"/>
      <c r="M46" s="13"/>
      <c r="N46" s="14"/>
      <c r="O46" s="14"/>
      <c r="P46" s="14"/>
      <c r="Q46" s="15"/>
      <c r="R46" s="15"/>
      <c r="S46" s="15"/>
      <c r="T46" s="15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s="17" customFormat="1" ht="15.75" x14ac:dyDescent="0.2">
      <c r="A47" s="96"/>
      <c r="B47" s="137" t="s">
        <v>54</v>
      </c>
      <c r="C47" s="96"/>
      <c r="D47" s="96"/>
      <c r="E47" s="96"/>
      <c r="F47" s="96"/>
      <c r="G47" s="97">
        <f>SUM(G46:G46)</f>
        <v>0</v>
      </c>
      <c r="H47" s="96"/>
      <c r="I47" s="180"/>
      <c r="J47" s="180"/>
      <c r="K47" s="23"/>
      <c r="L47" s="13"/>
      <c r="M47" s="13"/>
      <c r="N47" s="14"/>
      <c r="O47" s="14"/>
      <c r="P47" s="14"/>
      <c r="Q47" s="15"/>
      <c r="R47" s="15"/>
      <c r="S47" s="15"/>
      <c r="T47" s="15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s="17" customFormat="1" ht="15.75" x14ac:dyDescent="0.2">
      <c r="A48" s="96" t="s">
        <v>32</v>
      </c>
      <c r="B48" s="98" t="s">
        <v>283</v>
      </c>
      <c r="C48" s="96"/>
      <c r="D48" s="96"/>
      <c r="E48" s="96"/>
      <c r="F48" s="96"/>
      <c r="G48" s="97"/>
      <c r="H48" s="96"/>
      <c r="I48" s="180"/>
      <c r="J48" s="180"/>
      <c r="K48" s="23"/>
      <c r="L48" s="13"/>
      <c r="M48" s="13"/>
      <c r="N48" s="14"/>
      <c r="O48" s="14"/>
      <c r="P48" s="14"/>
      <c r="Q48" s="15"/>
      <c r="R48" s="15"/>
      <c r="S48" s="15"/>
      <c r="T48" s="15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s="17" customFormat="1" ht="15.75" x14ac:dyDescent="0.2">
      <c r="A49" s="96"/>
      <c r="B49" s="98"/>
      <c r="C49" s="96"/>
      <c r="D49" s="96"/>
      <c r="E49" s="96"/>
      <c r="F49" s="96"/>
      <c r="G49" s="100">
        <f>E49*F49</f>
        <v>0</v>
      </c>
      <c r="H49" s="96"/>
      <c r="I49" s="180"/>
      <c r="J49" s="180"/>
      <c r="K49" s="23"/>
      <c r="L49" s="13"/>
      <c r="M49" s="13"/>
      <c r="N49" s="14"/>
      <c r="O49" s="14"/>
      <c r="P49" s="14"/>
      <c r="Q49" s="15"/>
      <c r="R49" s="15"/>
      <c r="S49" s="15"/>
      <c r="T49" s="15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spans="1:255" s="17" customFormat="1" ht="15.75" x14ac:dyDescent="0.2">
      <c r="A50" s="96"/>
      <c r="B50" s="98"/>
      <c r="C50" s="96"/>
      <c r="D50" s="96"/>
      <c r="E50" s="96"/>
      <c r="F50" s="96"/>
      <c r="G50" s="100">
        <f>E50*F50</f>
        <v>0</v>
      </c>
      <c r="H50" s="96"/>
      <c r="I50" s="180"/>
      <c r="J50" s="180"/>
      <c r="K50" s="23"/>
      <c r="L50" s="13"/>
      <c r="M50" s="13"/>
      <c r="N50" s="14"/>
      <c r="O50" s="14"/>
      <c r="P50" s="14"/>
      <c r="Q50" s="15"/>
      <c r="R50" s="15"/>
      <c r="S50" s="15"/>
      <c r="T50" s="15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</row>
    <row r="51" spans="1:255" s="17" customFormat="1" ht="15.75" x14ac:dyDescent="0.2">
      <c r="A51" s="96"/>
      <c r="B51" s="137" t="s">
        <v>37</v>
      </c>
      <c r="C51" s="96"/>
      <c r="D51" s="96"/>
      <c r="E51" s="96"/>
      <c r="F51" s="96"/>
      <c r="G51" s="97">
        <f>SUM(G49:G50)</f>
        <v>0</v>
      </c>
      <c r="H51" s="96"/>
      <c r="I51" s="180"/>
      <c r="J51" s="180"/>
      <c r="K51" s="23"/>
      <c r="L51" s="13"/>
      <c r="M51" s="13"/>
      <c r="N51" s="14"/>
      <c r="O51" s="14"/>
      <c r="P51" s="14"/>
      <c r="Q51" s="15"/>
      <c r="R51" s="15"/>
      <c r="S51" s="15"/>
      <c r="T51" s="15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</row>
    <row r="52" spans="1:255" ht="33" customHeight="1" x14ac:dyDescent="0.2">
      <c r="A52" s="96" t="s">
        <v>112</v>
      </c>
      <c r="B52" s="258" t="s">
        <v>52</v>
      </c>
      <c r="C52" s="99"/>
      <c r="D52" s="99"/>
      <c r="E52" s="99"/>
      <c r="F52" s="99"/>
      <c r="G52" s="100"/>
      <c r="H52" s="99"/>
      <c r="I52" s="181"/>
      <c r="J52" s="181"/>
      <c r="K52" s="24"/>
      <c r="L52" s="18"/>
      <c r="M52" s="18"/>
      <c r="N52" s="4"/>
      <c r="O52" s="4"/>
      <c r="P52" s="4"/>
      <c r="Q52" s="5"/>
      <c r="R52" s="5"/>
      <c r="S52" s="5"/>
      <c r="T52" s="5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ht="47.25" x14ac:dyDescent="0.2">
      <c r="A53" s="99">
        <v>1</v>
      </c>
      <c r="B53" s="106" t="s">
        <v>53</v>
      </c>
      <c r="C53" s="101" t="s">
        <v>327</v>
      </c>
      <c r="D53" s="101" t="s">
        <v>335</v>
      </c>
      <c r="E53" s="101"/>
      <c r="F53" s="101"/>
      <c r="G53" s="103">
        <f>E53*F53</f>
        <v>0</v>
      </c>
      <c r="H53" s="104" t="s">
        <v>418</v>
      </c>
      <c r="I53" s="181" t="s">
        <v>342</v>
      </c>
      <c r="J53" s="192">
        <f>SUM(G53:G54)</f>
        <v>0</v>
      </c>
      <c r="K53" s="24"/>
      <c r="L53" s="18"/>
      <c r="M53" s="18"/>
      <c r="N53" s="4"/>
      <c r="O53" s="4"/>
      <c r="P53" s="4"/>
      <c r="Q53" s="5"/>
      <c r="R53" s="5"/>
      <c r="S53" s="5"/>
      <c r="T53" s="5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s="25" customFormat="1" ht="47.25" x14ac:dyDescent="0.2">
      <c r="A54" s="99">
        <v>2</v>
      </c>
      <c r="B54" s="106" t="s">
        <v>53</v>
      </c>
      <c r="C54" s="101" t="s">
        <v>336</v>
      </c>
      <c r="D54" s="101" t="s">
        <v>335</v>
      </c>
      <c r="E54" s="101"/>
      <c r="F54" s="101"/>
      <c r="G54" s="103">
        <f t="shared" ref="G54" si="2">E54*F54</f>
        <v>0</v>
      </c>
      <c r="H54" s="104" t="s">
        <v>418</v>
      </c>
      <c r="I54" s="181"/>
      <c r="J54" s="181"/>
      <c r="K54" s="24"/>
      <c r="L54" s="18"/>
      <c r="M54" s="18"/>
      <c r="N54" s="20"/>
      <c r="O54" s="20"/>
      <c r="P54" s="20"/>
      <c r="Q54" s="21"/>
      <c r="R54" s="21"/>
      <c r="S54" s="21"/>
      <c r="T54" s="21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</row>
    <row r="55" spans="1:255" s="17" customFormat="1" ht="15.75" x14ac:dyDescent="0.2">
      <c r="A55" s="96"/>
      <c r="B55" s="137" t="s">
        <v>54</v>
      </c>
      <c r="C55" s="96"/>
      <c r="D55" s="96"/>
      <c r="E55" s="96"/>
      <c r="F55" s="96"/>
      <c r="G55" s="97">
        <f>SUM(G53:G54)</f>
        <v>0</v>
      </c>
      <c r="H55" s="96"/>
      <c r="I55" s="180"/>
      <c r="J55" s="180"/>
      <c r="K55" s="23"/>
      <c r="L55" s="13"/>
      <c r="M55" s="13"/>
      <c r="N55" s="14"/>
      <c r="O55" s="14"/>
      <c r="P55" s="14"/>
      <c r="Q55" s="15"/>
      <c r="R55" s="15"/>
      <c r="S55" s="15"/>
      <c r="T55" s="15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</row>
    <row r="56" spans="1:255" s="17" customFormat="1" ht="15.75" x14ac:dyDescent="0.2">
      <c r="A56" s="96"/>
      <c r="B56" s="98"/>
      <c r="C56" s="96"/>
      <c r="D56" s="96"/>
      <c r="E56" s="96"/>
      <c r="F56" s="96"/>
      <c r="G56" s="97"/>
      <c r="H56" s="96"/>
      <c r="I56" s="180"/>
      <c r="J56" s="180"/>
      <c r="K56" s="23"/>
      <c r="L56" s="13"/>
      <c r="M56" s="13"/>
      <c r="N56" s="14"/>
      <c r="O56" s="14"/>
      <c r="P56" s="14"/>
      <c r="Q56" s="15"/>
      <c r="R56" s="15"/>
      <c r="S56" s="15"/>
      <c r="T56" s="15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s="17" customFormat="1" ht="31.5" x14ac:dyDescent="0.2">
      <c r="A57" s="96" t="s">
        <v>121</v>
      </c>
      <c r="B57" s="98" t="s">
        <v>122</v>
      </c>
      <c r="C57" s="96"/>
      <c r="D57" s="96"/>
      <c r="E57" s="96"/>
      <c r="F57" s="96"/>
      <c r="G57" s="97"/>
      <c r="H57" s="96"/>
      <c r="I57" s="180"/>
      <c r="J57" s="180"/>
      <c r="K57" s="23"/>
      <c r="L57" s="13"/>
      <c r="M57" s="13"/>
      <c r="N57" s="14"/>
      <c r="O57" s="14"/>
      <c r="P57" s="14"/>
      <c r="Q57" s="15"/>
      <c r="R57" s="15"/>
      <c r="S57" s="15"/>
      <c r="T57" s="15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</row>
    <row r="58" spans="1:255" s="17" customFormat="1" ht="15.75" x14ac:dyDescent="0.2">
      <c r="A58" s="96"/>
      <c r="B58" s="98"/>
      <c r="C58" s="96"/>
      <c r="D58" s="96"/>
      <c r="E58" s="96"/>
      <c r="F58" s="96"/>
      <c r="G58" s="261">
        <f>E58*F58</f>
        <v>0</v>
      </c>
      <c r="H58" s="96"/>
      <c r="I58" s="180"/>
      <c r="J58" s="180"/>
      <c r="K58" s="23"/>
      <c r="L58" s="13"/>
      <c r="M58" s="13"/>
      <c r="N58" s="14"/>
      <c r="O58" s="14"/>
      <c r="P58" s="14"/>
      <c r="Q58" s="15"/>
      <c r="R58" s="15"/>
      <c r="S58" s="15"/>
      <c r="T58" s="15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</row>
    <row r="59" spans="1:255" s="17" customFormat="1" ht="15.75" x14ac:dyDescent="0.2">
      <c r="A59" s="96"/>
      <c r="B59" s="137" t="s">
        <v>284</v>
      </c>
      <c r="C59" s="96"/>
      <c r="D59" s="96"/>
      <c r="E59" s="96"/>
      <c r="F59" s="96"/>
      <c r="G59" s="262">
        <f>G58</f>
        <v>0</v>
      </c>
      <c r="H59" s="96"/>
      <c r="I59" s="180"/>
      <c r="J59" s="180"/>
      <c r="K59" s="23"/>
      <c r="L59" s="13"/>
      <c r="M59" s="13"/>
      <c r="N59" s="14"/>
      <c r="O59" s="14"/>
      <c r="P59" s="14"/>
      <c r="Q59" s="15"/>
      <c r="R59" s="15"/>
      <c r="S59" s="15"/>
      <c r="T59" s="15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</row>
    <row r="60" spans="1:255" s="17" customFormat="1" ht="31.5" x14ac:dyDescent="0.2">
      <c r="A60" s="96" t="s">
        <v>125</v>
      </c>
      <c r="B60" s="98" t="s">
        <v>126</v>
      </c>
      <c r="C60" s="96"/>
      <c r="D60" s="96"/>
      <c r="E60" s="96"/>
      <c r="F60" s="96"/>
      <c r="G60" s="262"/>
      <c r="H60" s="96"/>
      <c r="I60" s="180"/>
      <c r="J60" s="180"/>
      <c r="K60" s="23"/>
      <c r="L60" s="13"/>
      <c r="M60" s="13"/>
      <c r="N60" s="14"/>
      <c r="O60" s="14"/>
      <c r="P60" s="14"/>
      <c r="Q60" s="15"/>
      <c r="R60" s="15"/>
      <c r="S60" s="15"/>
      <c r="T60" s="15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255" s="17" customFormat="1" ht="15.75" x14ac:dyDescent="0.2">
      <c r="A61" s="96"/>
      <c r="B61" s="98"/>
      <c r="C61" s="96"/>
      <c r="D61" s="96"/>
      <c r="E61" s="96"/>
      <c r="F61" s="96"/>
      <c r="G61" s="261">
        <f>E61*F61</f>
        <v>0</v>
      </c>
      <c r="H61" s="96"/>
      <c r="I61" s="180"/>
      <c r="J61" s="180"/>
      <c r="K61" s="23"/>
      <c r="L61" s="13"/>
      <c r="M61" s="13"/>
      <c r="N61" s="14"/>
      <c r="O61" s="14"/>
      <c r="P61" s="14"/>
      <c r="Q61" s="15"/>
      <c r="R61" s="15"/>
      <c r="S61" s="15"/>
      <c r="T61" s="15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</row>
    <row r="62" spans="1:255" s="17" customFormat="1" ht="15.75" x14ac:dyDescent="0.2">
      <c r="A62" s="96"/>
      <c r="B62" s="137" t="s">
        <v>285</v>
      </c>
      <c r="C62" s="96"/>
      <c r="D62" s="96"/>
      <c r="E62" s="96"/>
      <c r="F62" s="96"/>
      <c r="G62" s="262">
        <f>G61</f>
        <v>0</v>
      </c>
      <c r="H62" s="96"/>
      <c r="I62" s="180"/>
      <c r="J62" s="180"/>
      <c r="K62" s="23"/>
      <c r="L62" s="13"/>
      <c r="M62" s="13"/>
      <c r="N62" s="14"/>
      <c r="O62" s="14"/>
      <c r="P62" s="14"/>
      <c r="Q62" s="15"/>
      <c r="R62" s="15"/>
      <c r="S62" s="15"/>
      <c r="T62" s="15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</row>
    <row r="63" spans="1:255" s="17" customFormat="1" ht="31.5" x14ac:dyDescent="0.2">
      <c r="A63" s="96" t="s">
        <v>129</v>
      </c>
      <c r="B63" s="98" t="s">
        <v>130</v>
      </c>
      <c r="C63" s="96"/>
      <c r="D63" s="96"/>
      <c r="E63" s="96"/>
      <c r="F63" s="96"/>
      <c r="G63" s="262"/>
      <c r="H63" s="96"/>
      <c r="I63" s="180"/>
      <c r="J63" s="180"/>
      <c r="K63" s="23"/>
      <c r="L63" s="13"/>
      <c r="M63" s="13"/>
      <c r="N63" s="14"/>
      <c r="O63" s="14"/>
      <c r="P63" s="14"/>
      <c r="Q63" s="15"/>
      <c r="R63" s="15"/>
      <c r="S63" s="15"/>
      <c r="T63" s="15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5.75" x14ac:dyDescent="0.2">
      <c r="A64" s="96"/>
      <c r="B64" s="137" t="s">
        <v>286</v>
      </c>
      <c r="C64" s="96"/>
      <c r="D64" s="96"/>
      <c r="E64" s="96"/>
      <c r="F64" s="96"/>
      <c r="G64" s="262">
        <v>0</v>
      </c>
      <c r="H64" s="96"/>
      <c r="I64" s="180"/>
      <c r="J64" s="180"/>
      <c r="K64" s="23"/>
      <c r="L64" s="13"/>
      <c r="M64" s="13"/>
      <c r="N64" s="14"/>
      <c r="O64" s="14"/>
      <c r="P64" s="14"/>
      <c r="Q64" s="15"/>
      <c r="R64" s="15"/>
      <c r="S64" s="15"/>
      <c r="T64" s="15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29" customFormat="1" ht="24.75" customHeight="1" x14ac:dyDescent="0.25">
      <c r="A65" s="139"/>
      <c r="B65" s="141" t="s">
        <v>55</v>
      </c>
      <c r="C65" s="139"/>
      <c r="D65" s="139"/>
      <c r="E65" s="139"/>
      <c r="F65" s="139"/>
      <c r="G65" s="140">
        <f>G20+G28+G38+G41+G44+G55+G59+G62+G47+G51+G32</f>
        <v>0</v>
      </c>
      <c r="H65" s="139"/>
      <c r="I65" s="173"/>
      <c r="J65" s="173"/>
      <c r="K65" s="13"/>
      <c r="L65" s="13"/>
      <c r="M65" s="13"/>
      <c r="N65" s="26"/>
      <c r="O65" s="26"/>
      <c r="P65" s="26"/>
      <c r="Q65" s="27"/>
      <c r="R65" s="27"/>
      <c r="S65" s="27"/>
      <c r="T65" s="27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</row>
    <row r="66" spans="1:255" x14ac:dyDescent="0.2">
      <c r="I66" s="174"/>
      <c r="J66" s="174"/>
      <c r="K66" s="18"/>
      <c r="L66" s="18"/>
      <c r="M66" s="18"/>
      <c r="N66" s="4"/>
      <c r="O66" s="4"/>
      <c r="P66" s="4"/>
      <c r="Q66" s="5"/>
      <c r="R66" s="5"/>
      <c r="S66" s="5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x14ac:dyDescent="0.2">
      <c r="A67" s="32"/>
      <c r="B67" s="2" t="s">
        <v>354</v>
      </c>
      <c r="D67" s="1"/>
      <c r="E67" s="1"/>
      <c r="F67" s="1"/>
      <c r="G67" s="3"/>
      <c r="H67" s="2"/>
      <c r="I67" s="174"/>
      <c r="J67" s="174"/>
      <c r="K67" s="24"/>
      <c r="L67" s="24"/>
      <c r="M67" s="24"/>
      <c r="N67" s="4"/>
      <c r="O67" s="4"/>
      <c r="P67" s="4"/>
      <c r="Q67" s="5"/>
      <c r="R67" s="5"/>
      <c r="S67" s="5"/>
      <c r="T67" s="5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x14ac:dyDescent="0.2">
      <c r="B68" s="30" t="s">
        <v>355</v>
      </c>
      <c r="C68" s="1">
        <f>0.45*50</f>
        <v>22.5</v>
      </c>
      <c r="I68" s="174"/>
      <c r="J68" s="10"/>
      <c r="K68" s="5"/>
      <c r="L68" s="5"/>
      <c r="M68" s="5"/>
      <c r="N68" s="4"/>
      <c r="O68" s="5"/>
      <c r="P68" s="4"/>
      <c r="Q68" s="5"/>
      <c r="R68" s="5"/>
      <c r="S68" s="5"/>
      <c r="T68" s="5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s="37" customFormat="1" x14ac:dyDescent="0.2">
      <c r="A69" s="9"/>
      <c r="B69" s="30" t="s">
        <v>356</v>
      </c>
      <c r="C69" s="1">
        <f>0.45*150</f>
        <v>67.5</v>
      </c>
      <c r="D69" s="9"/>
      <c r="E69" s="9"/>
      <c r="F69" s="9"/>
      <c r="G69" s="31"/>
      <c r="H69" s="30"/>
      <c r="I69" s="175"/>
      <c r="J69" s="176"/>
      <c r="K69" s="34"/>
      <c r="L69" s="35"/>
      <c r="M69" s="35"/>
      <c r="N69" s="33"/>
      <c r="O69" s="35"/>
      <c r="P69" s="33"/>
      <c r="Q69" s="35"/>
      <c r="R69" s="35"/>
      <c r="S69" s="35"/>
      <c r="T69" s="35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</row>
    <row r="70" spans="1:255" x14ac:dyDescent="0.2">
      <c r="I70" s="10"/>
      <c r="J70" s="10"/>
      <c r="K70" s="5"/>
      <c r="L70" s="5"/>
      <c r="M70" s="5"/>
      <c r="N70" s="4"/>
      <c r="O70" s="5"/>
      <c r="P70" s="4"/>
      <c r="Q70" s="5"/>
      <c r="R70" s="5"/>
      <c r="S70" s="5"/>
      <c r="T70" s="5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</row>
    <row r="71" spans="1:255" s="37" customFormat="1" x14ac:dyDescent="0.2">
      <c r="A71" s="9"/>
      <c r="B71" s="30"/>
      <c r="C71" s="1"/>
      <c r="D71" s="9"/>
      <c r="E71" s="9"/>
      <c r="F71" s="9"/>
      <c r="G71" s="31"/>
      <c r="H71" s="30"/>
      <c r="I71" s="176"/>
      <c r="J71" s="176"/>
      <c r="K71" s="35"/>
      <c r="L71" s="35"/>
      <c r="M71" s="35"/>
      <c r="N71" s="33"/>
      <c r="O71" s="35"/>
      <c r="P71" s="33"/>
      <c r="Q71" s="35"/>
      <c r="R71" s="35"/>
      <c r="S71" s="35"/>
      <c r="T71" s="35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</row>
    <row r="72" spans="1:255" x14ac:dyDescent="0.2">
      <c r="I72" s="10"/>
      <c r="J72" s="10"/>
      <c r="K72" s="5"/>
      <c r="L72" s="5"/>
      <c r="M72" s="5"/>
      <c r="N72" s="4"/>
      <c r="O72" s="5"/>
      <c r="P72" s="4"/>
      <c r="Q72" s="5"/>
      <c r="R72" s="5"/>
      <c r="S72" s="5"/>
      <c r="T72" s="5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</row>
    <row r="73" spans="1:255" x14ac:dyDescent="0.2">
      <c r="I73" s="10"/>
      <c r="J73" s="10"/>
      <c r="K73" s="5"/>
      <c r="L73" s="5"/>
      <c r="M73" s="5"/>
      <c r="N73" s="4"/>
      <c r="O73" s="5"/>
      <c r="P73" s="4"/>
      <c r="Q73" s="5"/>
      <c r="R73" s="5"/>
      <c r="S73" s="5"/>
      <c r="T73" s="5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</row>
    <row r="74" spans="1:255" x14ac:dyDescent="0.2">
      <c r="I74" s="10"/>
      <c r="J74" s="10"/>
      <c r="K74" s="5"/>
      <c r="L74" s="5"/>
      <c r="M74" s="5"/>
      <c r="N74" s="4"/>
      <c r="O74" s="5"/>
      <c r="P74" s="4"/>
      <c r="Q74" s="5"/>
      <c r="R74" s="5"/>
      <c r="S74" s="5"/>
      <c r="T74" s="5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x14ac:dyDescent="0.2">
      <c r="I75" s="10"/>
      <c r="J75" s="10"/>
      <c r="K75" s="5"/>
      <c r="L75" s="5"/>
      <c r="M75" s="5"/>
      <c r="N75" s="4"/>
      <c r="O75" s="5"/>
      <c r="P75" s="4"/>
      <c r="Q75" s="5"/>
      <c r="R75" s="5"/>
      <c r="S75" s="5"/>
      <c r="T75" s="5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spans="1:255" x14ac:dyDescent="0.2">
      <c r="I76" s="10"/>
      <c r="J76" s="10"/>
      <c r="K76" s="5"/>
      <c r="L76" s="5"/>
      <c r="M76" s="5"/>
      <c r="N76" s="4"/>
      <c r="O76" s="5"/>
      <c r="P76" s="4"/>
      <c r="Q76" s="5"/>
      <c r="R76" s="5"/>
      <c r="S76" s="5"/>
      <c r="T76" s="5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</row>
    <row r="77" spans="1:255" x14ac:dyDescent="0.2">
      <c r="I77" s="10"/>
      <c r="J77" s="10"/>
      <c r="K77" s="5"/>
      <c r="L77" s="5"/>
      <c r="M77" s="5"/>
      <c r="N77" s="4"/>
      <c r="O77" s="5"/>
      <c r="P77" s="4"/>
      <c r="Q77" s="5"/>
      <c r="R77" s="5"/>
      <c r="S77" s="5"/>
      <c r="T77" s="5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</row>
    <row r="78" spans="1:255" x14ac:dyDescent="0.2">
      <c r="I78" s="177"/>
      <c r="J78" s="10"/>
      <c r="K78" s="5"/>
      <c r="L78" s="5"/>
      <c r="M78" s="5"/>
      <c r="N78" s="4"/>
      <c r="O78" s="5"/>
      <c r="P78" s="4"/>
      <c r="Q78" s="5"/>
      <c r="R78" s="5"/>
      <c r="S78" s="5"/>
      <c r="T78" s="5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</row>
    <row r="79" spans="1:255" x14ac:dyDescent="0.2">
      <c r="I79" s="10"/>
      <c r="J79" s="10"/>
      <c r="K79" s="5"/>
      <c r="L79" s="5"/>
      <c r="M79" s="5"/>
      <c r="N79" s="4"/>
      <c r="O79" s="5"/>
      <c r="P79" s="4"/>
      <c r="Q79" s="5"/>
      <c r="R79" s="5"/>
      <c r="S79" s="5"/>
      <c r="T79" s="5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x14ac:dyDescent="0.2">
      <c r="I80" s="10"/>
      <c r="J80" s="10"/>
      <c r="K80" s="5"/>
      <c r="L80" s="5"/>
      <c r="M80" s="5"/>
      <c r="N80" s="4"/>
      <c r="O80" s="5"/>
      <c r="P80" s="4"/>
      <c r="Q80" s="5"/>
      <c r="R80" s="5"/>
      <c r="S80" s="5"/>
      <c r="T80" s="5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</row>
    <row r="81" spans="9:255" x14ac:dyDescent="0.2">
      <c r="I81" s="10"/>
      <c r="J81" s="10"/>
      <c r="K81" s="5"/>
      <c r="L81" s="5"/>
      <c r="M81" s="5"/>
      <c r="N81" s="4"/>
      <c r="O81" s="5"/>
      <c r="P81" s="4"/>
      <c r="Q81" s="5"/>
      <c r="R81" s="5"/>
      <c r="S81" s="5"/>
      <c r="T81" s="5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</row>
    <row r="82" spans="9:255" x14ac:dyDescent="0.2">
      <c r="I82" s="10"/>
      <c r="J82" s="10"/>
      <c r="K82" s="5"/>
      <c r="L82" s="5"/>
      <c r="M82" s="5"/>
      <c r="N82" s="4"/>
      <c r="O82" s="5"/>
      <c r="P82" s="4"/>
      <c r="Q82" s="5"/>
      <c r="R82" s="5"/>
      <c r="S82" s="5"/>
      <c r="T82" s="5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</row>
    <row r="83" spans="9:255" x14ac:dyDescent="0.2">
      <c r="I83" s="10"/>
      <c r="J83" s="10"/>
      <c r="K83" s="5"/>
      <c r="L83" s="5"/>
      <c r="M83" s="5"/>
      <c r="N83" s="4"/>
      <c r="O83" s="5"/>
      <c r="P83" s="4"/>
      <c r="Q83" s="5"/>
      <c r="R83" s="5"/>
      <c r="S83" s="5"/>
      <c r="T83" s="5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</row>
    <row r="84" spans="9:255" x14ac:dyDescent="0.2">
      <c r="I84" s="10"/>
      <c r="J84" s="10"/>
      <c r="K84" s="5"/>
      <c r="L84" s="5"/>
      <c r="M84" s="5"/>
      <c r="N84" s="4"/>
      <c r="O84" s="5"/>
      <c r="P84" s="4"/>
      <c r="Q84" s="5"/>
      <c r="R84" s="5"/>
      <c r="S84" s="5"/>
      <c r="T84" s="5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</row>
    <row r="85" spans="9:255" x14ac:dyDescent="0.2">
      <c r="I85" s="10"/>
      <c r="J85" s="10"/>
      <c r="K85" s="5"/>
      <c r="L85" s="5"/>
      <c r="M85" s="5"/>
      <c r="N85" s="4"/>
      <c r="O85" s="5"/>
      <c r="P85" s="4"/>
      <c r="Q85" s="5"/>
      <c r="R85" s="5"/>
      <c r="S85" s="5"/>
      <c r="T85" s="5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</row>
    <row r="86" spans="9:255" x14ac:dyDescent="0.2">
      <c r="I86" s="10"/>
      <c r="J86" s="10"/>
      <c r="K86" s="5"/>
      <c r="L86" s="5"/>
      <c r="M86" s="5"/>
      <c r="N86" s="4"/>
      <c r="O86" s="5"/>
      <c r="P86" s="4"/>
      <c r="Q86" s="5"/>
      <c r="R86" s="5"/>
      <c r="S86" s="5"/>
      <c r="T86" s="5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</row>
    <row r="87" spans="9:255" x14ac:dyDescent="0.2">
      <c r="I87" s="10"/>
      <c r="J87" s="10"/>
      <c r="K87" s="5"/>
      <c r="L87" s="5"/>
      <c r="M87" s="5"/>
      <c r="N87" s="4"/>
      <c r="O87" s="5"/>
      <c r="P87" s="4"/>
      <c r="Q87" s="5"/>
      <c r="R87" s="5"/>
      <c r="S87" s="5"/>
      <c r="T87" s="5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</row>
    <row r="88" spans="9:255" x14ac:dyDescent="0.2">
      <c r="I88" s="10"/>
      <c r="J88" s="10"/>
      <c r="K88" s="5"/>
      <c r="L88" s="5"/>
      <c r="M88" s="5"/>
      <c r="N88" s="4"/>
      <c r="O88" s="5"/>
      <c r="P88" s="4"/>
      <c r="Q88" s="5"/>
      <c r="R88" s="5"/>
      <c r="S88" s="5"/>
      <c r="T88" s="5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</row>
    <row r="89" spans="9:255" x14ac:dyDescent="0.2">
      <c r="I89" s="10"/>
      <c r="J89" s="10"/>
      <c r="K89" s="5"/>
      <c r="L89" s="5"/>
      <c r="M89" s="5"/>
      <c r="N89" s="4"/>
      <c r="O89" s="5"/>
      <c r="P89" s="4"/>
      <c r="Q89" s="5"/>
      <c r="R89" s="5"/>
      <c r="S89" s="5"/>
      <c r="T89" s="5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</row>
    <row r="90" spans="9:255" x14ac:dyDescent="0.2">
      <c r="I90" s="10"/>
      <c r="J90" s="10"/>
      <c r="K90" s="5"/>
      <c r="L90" s="5"/>
      <c r="M90" s="5"/>
      <c r="N90" s="4"/>
      <c r="O90" s="5"/>
      <c r="P90" s="4"/>
      <c r="Q90" s="5"/>
      <c r="R90" s="5"/>
      <c r="S90" s="5"/>
      <c r="T90" s="5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</row>
    <row r="91" spans="9:255" x14ac:dyDescent="0.2">
      <c r="I91" s="10"/>
      <c r="J91" s="10"/>
      <c r="K91" s="5"/>
      <c r="L91" s="5"/>
      <c r="M91" s="5"/>
      <c r="N91" s="4"/>
      <c r="O91" s="5"/>
      <c r="P91" s="4"/>
      <c r="Q91" s="5"/>
      <c r="R91" s="5"/>
      <c r="S91" s="5"/>
      <c r="T91" s="5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</row>
    <row r="92" spans="9:255" x14ac:dyDescent="0.2">
      <c r="I92" s="10"/>
      <c r="J92" s="10"/>
      <c r="K92" s="5"/>
      <c r="L92" s="5"/>
      <c r="M92" s="5"/>
      <c r="N92" s="4"/>
      <c r="O92" s="5"/>
      <c r="P92" s="4"/>
      <c r="Q92" s="5"/>
      <c r="R92" s="5"/>
      <c r="S92" s="5"/>
      <c r="T92" s="5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</row>
    <row r="93" spans="9:255" x14ac:dyDescent="0.2">
      <c r="I93" s="10"/>
      <c r="J93" s="10"/>
      <c r="K93" s="5"/>
      <c r="L93" s="5"/>
      <c r="M93" s="5"/>
      <c r="N93" s="4"/>
      <c r="O93" s="5"/>
      <c r="P93" s="4"/>
      <c r="Q93" s="5"/>
      <c r="R93" s="5"/>
      <c r="S93" s="5"/>
      <c r="T93" s="5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</row>
    <row r="94" spans="9:255" x14ac:dyDescent="0.2">
      <c r="I94" s="10"/>
      <c r="J94" s="10"/>
      <c r="K94" s="5"/>
      <c r="L94" s="5"/>
      <c r="M94" s="5"/>
      <c r="N94" s="4"/>
      <c r="O94" s="5"/>
      <c r="P94" s="4"/>
      <c r="Q94" s="5"/>
      <c r="R94" s="5"/>
      <c r="S94" s="5"/>
      <c r="T94" s="5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</row>
    <row r="95" spans="9:255" x14ac:dyDescent="0.2">
      <c r="I95" s="10"/>
      <c r="J95" s="10"/>
      <c r="K95" s="5"/>
      <c r="L95" s="5"/>
      <c r="M95" s="5"/>
      <c r="N95" s="4"/>
      <c r="O95" s="5"/>
      <c r="P95" s="4"/>
      <c r="Q95" s="5"/>
      <c r="R95" s="5"/>
      <c r="S95" s="5"/>
      <c r="T95" s="5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</row>
    <row r="96" spans="9:255" x14ac:dyDescent="0.2">
      <c r="I96" s="10"/>
      <c r="J96" s="10"/>
      <c r="K96" s="5"/>
      <c r="L96" s="5"/>
      <c r="M96" s="5"/>
      <c r="N96" s="4"/>
      <c r="O96" s="5"/>
      <c r="P96" s="4"/>
      <c r="Q96" s="5"/>
      <c r="R96" s="5"/>
      <c r="S96" s="5"/>
      <c r="T96" s="5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</row>
    <row r="97" spans="9:255" x14ac:dyDescent="0.2">
      <c r="I97" s="10"/>
      <c r="J97" s="10"/>
      <c r="K97" s="5"/>
      <c r="L97" s="5"/>
      <c r="M97" s="5"/>
      <c r="N97" s="4"/>
      <c r="O97" s="5"/>
      <c r="P97" s="4"/>
      <c r="Q97" s="5"/>
      <c r="R97" s="5"/>
      <c r="S97" s="5"/>
      <c r="T97" s="5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</row>
    <row r="98" spans="9:255" x14ac:dyDescent="0.2">
      <c r="I98" s="10"/>
      <c r="J98" s="10"/>
      <c r="K98" s="5"/>
      <c r="L98" s="5"/>
      <c r="M98" s="5"/>
      <c r="N98" s="4"/>
      <c r="O98" s="5"/>
      <c r="P98" s="4"/>
      <c r="Q98" s="5"/>
      <c r="R98" s="5"/>
      <c r="S98" s="5"/>
      <c r="T98" s="5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</row>
    <row r="99" spans="9:255" x14ac:dyDescent="0.2">
      <c r="I99" s="10"/>
      <c r="J99" s="10"/>
      <c r="K99" s="5"/>
      <c r="L99" s="5"/>
      <c r="M99" s="5"/>
      <c r="N99" s="4"/>
      <c r="O99" s="5"/>
      <c r="P99" s="4"/>
      <c r="Q99" s="5"/>
      <c r="R99" s="5"/>
      <c r="S99" s="5"/>
      <c r="T99" s="5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</row>
  </sheetData>
  <mergeCells count="16">
    <mergeCell ref="H15:H18"/>
    <mergeCell ref="G15:G18"/>
    <mergeCell ref="F15:F18"/>
    <mergeCell ref="E15:E18"/>
    <mergeCell ref="D15:D18"/>
    <mergeCell ref="C15:C18"/>
    <mergeCell ref="A15:A18"/>
    <mergeCell ref="H11:H14"/>
    <mergeCell ref="C11:C14"/>
    <mergeCell ref="L2:M2"/>
    <mergeCell ref="G11:G14"/>
    <mergeCell ref="F11:F14"/>
    <mergeCell ref="A11:A14"/>
    <mergeCell ref="D11:D14"/>
    <mergeCell ref="E11:E14"/>
    <mergeCell ref="J34:J37"/>
  </mergeCells>
  <printOptions horizontalCentered="1"/>
  <pageMargins left="0.1" right="0.1" top="0.5" bottom="0.5" header="0.511811023622047" footer="0.511811023622047"/>
  <pageSetup paperSize="9" scale="65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2:N42"/>
  <sheetViews>
    <sheetView view="pageBreakPreview" topLeftCell="A4" zoomScaleNormal="100" zoomScaleSheetLayoutView="100" workbookViewId="0">
      <selection activeCell="H13" sqref="H13"/>
    </sheetView>
  </sheetViews>
  <sheetFormatPr defaultRowHeight="15" x14ac:dyDescent="0.25"/>
  <cols>
    <col min="1" max="1" width="7.28515625" customWidth="1"/>
    <col min="2" max="2" width="43.5703125" style="153" customWidth="1"/>
    <col min="3" max="3" width="12.5703125" style="163" customWidth="1"/>
    <col min="4" max="7" width="12.5703125" customWidth="1"/>
    <col min="8" max="8" width="44.140625" style="153" customWidth="1"/>
    <col min="9" max="9" width="17.7109375" style="172" hidden="1" customWidth="1"/>
    <col min="10" max="11" width="18.28515625" style="172" customWidth="1"/>
    <col min="12" max="12" width="17.7109375" style="172" customWidth="1"/>
    <col min="13" max="13" width="9.140625" style="153"/>
    <col min="14" max="14" width="9.140625" style="169"/>
  </cols>
  <sheetData>
    <row r="2" spans="1:14" ht="15.75" x14ac:dyDescent="0.25">
      <c r="A2" s="332" t="s">
        <v>0</v>
      </c>
      <c r="B2" s="337" t="s">
        <v>1</v>
      </c>
      <c r="C2" s="332" t="s">
        <v>2</v>
      </c>
      <c r="D2" s="332" t="s">
        <v>3</v>
      </c>
      <c r="E2" s="332" t="s">
        <v>4</v>
      </c>
      <c r="F2" s="332" t="s">
        <v>5</v>
      </c>
      <c r="G2" s="332" t="s">
        <v>6</v>
      </c>
      <c r="H2" s="154" t="s">
        <v>7</v>
      </c>
      <c r="I2" s="333" t="s">
        <v>344</v>
      </c>
      <c r="J2" s="329" t="s">
        <v>407</v>
      </c>
      <c r="K2" s="329"/>
      <c r="L2" s="329" t="s">
        <v>408</v>
      </c>
      <c r="M2" s="247" t="s">
        <v>386</v>
      </c>
      <c r="N2" s="169" t="s">
        <v>387</v>
      </c>
    </row>
    <row r="3" spans="1:14" ht="15.75" x14ac:dyDescent="0.25">
      <c r="A3" s="332"/>
      <c r="B3" s="337"/>
      <c r="C3" s="332"/>
      <c r="D3" s="332"/>
      <c r="E3" s="332"/>
      <c r="F3" s="332"/>
      <c r="G3" s="332"/>
      <c r="H3" s="154" t="s">
        <v>8</v>
      </c>
      <c r="I3" s="334"/>
      <c r="J3" s="329"/>
      <c r="K3" s="329"/>
      <c r="L3" s="329"/>
      <c r="M3" s="247"/>
    </row>
    <row r="4" spans="1:14" ht="15.75" x14ac:dyDescent="0.25">
      <c r="A4" s="81">
        <v>1</v>
      </c>
      <c r="B4" s="147">
        <v>2</v>
      </c>
      <c r="C4" s="81">
        <v>3</v>
      </c>
      <c r="D4" s="81">
        <v>4</v>
      </c>
      <c r="E4" s="81">
        <v>5</v>
      </c>
      <c r="F4" s="81">
        <v>6</v>
      </c>
      <c r="G4" s="81">
        <v>7</v>
      </c>
      <c r="H4" s="147">
        <v>8</v>
      </c>
      <c r="I4" s="147"/>
      <c r="J4" s="244"/>
      <c r="K4" s="245"/>
      <c r="L4" s="244"/>
      <c r="M4" s="247"/>
    </row>
    <row r="5" spans="1:14" ht="15.75" x14ac:dyDescent="0.25">
      <c r="A5" s="82" t="s">
        <v>9</v>
      </c>
      <c r="B5" s="331" t="s">
        <v>268</v>
      </c>
      <c r="C5" s="331"/>
      <c r="D5" s="331"/>
      <c r="E5" s="331"/>
      <c r="F5" s="331"/>
      <c r="G5" s="331"/>
      <c r="H5" s="331"/>
      <c r="I5" s="83"/>
      <c r="J5" s="244"/>
      <c r="K5" s="245"/>
      <c r="L5" s="244"/>
      <c r="M5" s="247"/>
    </row>
    <row r="6" spans="1:14" ht="15.75" x14ac:dyDescent="0.25">
      <c r="A6" s="199"/>
      <c r="B6" s="202" t="s">
        <v>346</v>
      </c>
      <c r="C6" s="219"/>
      <c r="D6" s="199"/>
      <c r="E6" s="199"/>
      <c r="F6" s="199"/>
      <c r="G6" s="199"/>
      <c r="H6" s="152"/>
      <c r="I6" s="158"/>
      <c r="J6" s="244"/>
      <c r="K6" s="245"/>
      <c r="L6" s="244"/>
      <c r="M6" s="247"/>
    </row>
    <row r="7" spans="1:14" ht="63" x14ac:dyDescent="0.25">
      <c r="A7" s="117">
        <v>1</v>
      </c>
      <c r="B7" s="148" t="s">
        <v>405</v>
      </c>
      <c r="C7" s="219" t="s">
        <v>332</v>
      </c>
      <c r="D7" s="117" t="s">
        <v>333</v>
      </c>
      <c r="E7" s="117"/>
      <c r="F7" s="117"/>
      <c r="G7" s="130">
        <f t="shared" ref="G7:G21" si="0">E7*F7</f>
        <v>0</v>
      </c>
      <c r="H7" s="156" t="s">
        <v>406</v>
      </c>
      <c r="I7" s="158" t="s">
        <v>345</v>
      </c>
      <c r="J7" s="244">
        <v>5.0999999999999996</v>
      </c>
      <c r="K7" s="245">
        <f>(10/6)*J7</f>
        <v>8.5</v>
      </c>
      <c r="L7" s="244">
        <v>8.8000000000000007</v>
      </c>
      <c r="M7" s="247">
        <f>(K7+L7)/2</f>
        <v>8.65</v>
      </c>
      <c r="N7" s="169">
        <v>10</v>
      </c>
    </row>
    <row r="8" spans="1:14" ht="15.75" x14ac:dyDescent="0.25">
      <c r="A8" s="198">
        <v>2</v>
      </c>
      <c r="B8" s="156"/>
      <c r="C8" s="219"/>
      <c r="D8" s="198" t="s">
        <v>333</v>
      </c>
      <c r="E8" s="198"/>
      <c r="F8" s="198"/>
      <c r="G8" s="198">
        <f t="shared" si="0"/>
        <v>0</v>
      </c>
      <c r="H8" s="156"/>
      <c r="I8" s="158" t="s">
        <v>345</v>
      </c>
      <c r="J8" s="244"/>
      <c r="K8" s="245"/>
      <c r="L8" s="244"/>
      <c r="M8" s="247">
        <f t="shared" ref="M8:M22" si="1">(K8+L8)/2</f>
        <v>0</v>
      </c>
      <c r="N8" s="169">
        <v>10</v>
      </c>
    </row>
    <row r="9" spans="1:14" ht="15.75" x14ac:dyDescent="0.25">
      <c r="A9" s="224">
        <v>3</v>
      </c>
      <c r="B9" s="156"/>
      <c r="C9" s="219"/>
      <c r="D9" s="198" t="s">
        <v>333</v>
      </c>
      <c r="E9" s="198"/>
      <c r="F9" s="198"/>
      <c r="G9" s="198">
        <f t="shared" si="0"/>
        <v>0</v>
      </c>
      <c r="H9" s="156"/>
      <c r="I9" s="158" t="s">
        <v>345</v>
      </c>
      <c r="J9" s="244"/>
      <c r="K9" s="245"/>
      <c r="L9" s="244"/>
      <c r="M9" s="247">
        <f t="shared" si="1"/>
        <v>0</v>
      </c>
      <c r="N9" s="169">
        <v>10</v>
      </c>
    </row>
    <row r="10" spans="1:14" ht="15.75" x14ac:dyDescent="0.25">
      <c r="A10" s="224">
        <v>4</v>
      </c>
      <c r="B10" s="156"/>
      <c r="C10" s="219"/>
      <c r="D10" s="198" t="s">
        <v>333</v>
      </c>
      <c r="E10" s="198"/>
      <c r="F10" s="198"/>
      <c r="G10" s="198">
        <f t="shared" si="0"/>
        <v>0</v>
      </c>
      <c r="H10" s="156"/>
      <c r="I10" s="158" t="s">
        <v>345</v>
      </c>
      <c r="J10" s="244"/>
      <c r="K10" s="245"/>
      <c r="L10" s="244"/>
      <c r="M10" s="247">
        <f t="shared" si="1"/>
        <v>0</v>
      </c>
      <c r="N10" s="169">
        <v>10</v>
      </c>
    </row>
    <row r="11" spans="1:14" ht="15.75" x14ac:dyDescent="0.25">
      <c r="A11" s="199"/>
      <c r="B11" s="202"/>
      <c r="C11" s="219"/>
      <c r="D11" s="199"/>
      <c r="E11" s="199"/>
      <c r="F11" s="199"/>
      <c r="G11" s="199"/>
      <c r="H11" s="152"/>
      <c r="I11" s="158"/>
      <c r="J11" s="244"/>
      <c r="K11" s="245"/>
      <c r="L11" s="244"/>
      <c r="M11" s="247">
        <f t="shared" si="1"/>
        <v>0</v>
      </c>
    </row>
    <row r="12" spans="1:14" ht="31.5" x14ac:dyDescent="0.25">
      <c r="A12" s="117">
        <v>5</v>
      </c>
      <c r="B12" s="156"/>
      <c r="C12" s="219"/>
      <c r="D12" s="117" t="s">
        <v>334</v>
      </c>
      <c r="E12" s="117"/>
      <c r="F12" s="117"/>
      <c r="G12" s="130">
        <f>E12*F12</f>
        <v>0</v>
      </c>
      <c r="H12" s="152"/>
      <c r="I12" s="158" t="s">
        <v>347</v>
      </c>
      <c r="J12" s="244"/>
      <c r="K12" s="245"/>
      <c r="L12" s="244"/>
      <c r="M12" s="247">
        <f t="shared" si="1"/>
        <v>0</v>
      </c>
      <c r="N12" s="169">
        <v>15</v>
      </c>
    </row>
    <row r="13" spans="1:14" ht="31.5" x14ac:dyDescent="0.25">
      <c r="A13" s="117">
        <v>6</v>
      </c>
      <c r="B13" s="156"/>
      <c r="C13" s="219"/>
      <c r="D13" s="166" t="s">
        <v>334</v>
      </c>
      <c r="E13" s="146"/>
      <c r="F13" s="146"/>
      <c r="G13" s="130">
        <f t="shared" si="0"/>
        <v>0</v>
      </c>
      <c r="H13" s="152"/>
      <c r="I13" s="158" t="s">
        <v>348</v>
      </c>
      <c r="J13" s="244"/>
      <c r="K13" s="245"/>
      <c r="L13" s="244"/>
      <c r="M13" s="247">
        <f t="shared" si="1"/>
        <v>0</v>
      </c>
      <c r="N13" s="169">
        <v>10</v>
      </c>
    </row>
    <row r="14" spans="1:14" ht="31.5" x14ac:dyDescent="0.25">
      <c r="A14" s="224">
        <v>7</v>
      </c>
      <c r="B14" s="156"/>
      <c r="C14" s="219"/>
      <c r="D14" s="166" t="s">
        <v>334</v>
      </c>
      <c r="E14" s="146"/>
      <c r="F14" s="146"/>
      <c r="G14" s="146">
        <f t="shared" si="0"/>
        <v>0</v>
      </c>
      <c r="H14" s="152"/>
      <c r="I14" s="158" t="s">
        <v>348</v>
      </c>
      <c r="J14" s="244"/>
      <c r="K14" s="245"/>
      <c r="L14" s="244"/>
      <c r="M14" s="247">
        <f t="shared" si="1"/>
        <v>0</v>
      </c>
      <c r="N14" s="169">
        <v>10</v>
      </c>
    </row>
    <row r="15" spans="1:14" ht="31.5" x14ac:dyDescent="0.25">
      <c r="A15" s="224">
        <v>8</v>
      </c>
      <c r="B15" s="156"/>
      <c r="C15" s="219"/>
      <c r="D15" s="198" t="s">
        <v>334</v>
      </c>
      <c r="E15" s="198"/>
      <c r="F15" s="198"/>
      <c r="G15" s="198">
        <f t="shared" si="0"/>
        <v>0</v>
      </c>
      <c r="H15" s="152"/>
      <c r="I15" s="158" t="s">
        <v>349</v>
      </c>
      <c r="J15" s="244"/>
      <c r="K15" s="245"/>
      <c r="L15" s="244"/>
      <c r="M15" s="247">
        <f t="shared" si="1"/>
        <v>0</v>
      </c>
      <c r="N15" s="169">
        <v>15</v>
      </c>
    </row>
    <row r="16" spans="1:14" ht="31.5" x14ac:dyDescent="0.25">
      <c r="A16" s="224">
        <v>9</v>
      </c>
      <c r="B16" s="156"/>
      <c r="C16" s="219"/>
      <c r="D16" s="198" t="s">
        <v>334</v>
      </c>
      <c r="E16" s="198"/>
      <c r="F16" s="198"/>
      <c r="G16" s="198">
        <f t="shared" si="0"/>
        <v>0</v>
      </c>
      <c r="H16" s="152"/>
      <c r="I16" s="158" t="s">
        <v>349</v>
      </c>
      <c r="J16" s="244"/>
      <c r="K16" s="245"/>
      <c r="L16" s="244"/>
      <c r="M16" s="247">
        <f t="shared" si="1"/>
        <v>0</v>
      </c>
      <c r="N16" s="169">
        <v>15</v>
      </c>
    </row>
    <row r="17" spans="1:14" ht="31.5" x14ac:dyDescent="0.25">
      <c r="A17" s="215">
        <v>10</v>
      </c>
      <c r="B17" s="156"/>
      <c r="C17" s="219"/>
      <c r="D17" s="218" t="s">
        <v>334</v>
      </c>
      <c r="E17" s="215"/>
      <c r="F17" s="215"/>
      <c r="G17" s="215">
        <f t="shared" si="0"/>
        <v>0</v>
      </c>
      <c r="H17" s="152"/>
      <c r="I17" s="158"/>
      <c r="J17" s="244"/>
      <c r="K17" s="245"/>
      <c r="L17" s="244"/>
      <c r="M17" s="247">
        <f t="shared" si="1"/>
        <v>0</v>
      </c>
      <c r="N17" s="169">
        <v>15</v>
      </c>
    </row>
    <row r="18" spans="1:14" ht="15.75" hidden="1" x14ac:dyDescent="0.25">
      <c r="A18" s="117"/>
      <c r="B18" s="149" t="s">
        <v>290</v>
      </c>
      <c r="C18" s="166"/>
      <c r="D18" s="117"/>
      <c r="E18" s="117"/>
      <c r="F18" s="117"/>
      <c r="G18" s="130">
        <f t="shared" si="0"/>
        <v>0</v>
      </c>
      <c r="H18" s="152"/>
      <c r="I18" s="158"/>
      <c r="J18" s="244"/>
      <c r="K18" s="245"/>
      <c r="L18" s="244"/>
      <c r="M18" s="247">
        <f t="shared" si="1"/>
        <v>0</v>
      </c>
    </row>
    <row r="19" spans="1:14" ht="15.75" hidden="1" x14ac:dyDescent="0.25">
      <c r="A19" s="117"/>
      <c r="B19" s="149" t="s">
        <v>291</v>
      </c>
      <c r="C19" s="166"/>
      <c r="D19" s="117"/>
      <c r="E19" s="117"/>
      <c r="F19" s="117"/>
      <c r="G19" s="130">
        <f t="shared" si="0"/>
        <v>0</v>
      </c>
      <c r="H19" s="152"/>
      <c r="I19" s="158"/>
      <c r="J19" s="244"/>
      <c r="K19" s="245"/>
      <c r="L19" s="244"/>
      <c r="M19" s="247">
        <f t="shared" si="1"/>
        <v>0</v>
      </c>
    </row>
    <row r="20" spans="1:14" ht="15.75" hidden="1" x14ac:dyDescent="0.25">
      <c r="A20" s="117"/>
      <c r="B20" s="149" t="s">
        <v>292</v>
      </c>
      <c r="C20" s="166"/>
      <c r="D20" s="117"/>
      <c r="E20" s="117"/>
      <c r="F20" s="117"/>
      <c r="G20" s="130">
        <f t="shared" si="0"/>
        <v>0</v>
      </c>
      <c r="H20" s="152"/>
      <c r="I20" s="158"/>
      <c r="J20" s="244"/>
      <c r="K20" s="245"/>
      <c r="L20" s="244"/>
      <c r="M20" s="247">
        <f t="shared" si="1"/>
        <v>0</v>
      </c>
    </row>
    <row r="21" spans="1:14" ht="15.75" hidden="1" x14ac:dyDescent="0.25">
      <c r="A21" s="117"/>
      <c r="B21" s="149" t="s">
        <v>293</v>
      </c>
      <c r="C21" s="166"/>
      <c r="D21" s="117"/>
      <c r="E21" s="117"/>
      <c r="F21" s="117"/>
      <c r="G21" s="130">
        <f t="shared" si="0"/>
        <v>0</v>
      </c>
      <c r="H21" s="152"/>
      <c r="I21" s="158"/>
      <c r="J21" s="244"/>
      <c r="K21" s="245"/>
      <c r="L21" s="244"/>
      <c r="M21" s="247">
        <f t="shared" si="1"/>
        <v>0</v>
      </c>
    </row>
    <row r="22" spans="1:14" ht="15.75" x14ac:dyDescent="0.25">
      <c r="A22" s="82"/>
      <c r="B22" s="336" t="s">
        <v>11</v>
      </c>
      <c r="C22" s="336"/>
      <c r="D22" s="336"/>
      <c r="E22" s="336"/>
      <c r="F22" s="336"/>
      <c r="G22" s="248">
        <f>SUM(G6:G21)</f>
        <v>0</v>
      </c>
      <c r="H22" s="150"/>
      <c r="I22" s="200"/>
      <c r="J22" s="244">
        <f>SUM(J7:J17)</f>
        <v>5.0999999999999996</v>
      </c>
      <c r="K22" s="245">
        <f>SUM(K7:K17)</f>
        <v>8.5</v>
      </c>
      <c r="L22" s="244">
        <f>SUM(L7:L17)</f>
        <v>8.8000000000000007</v>
      </c>
      <c r="M22" s="247">
        <f t="shared" si="1"/>
        <v>8.65</v>
      </c>
    </row>
    <row r="23" spans="1:14" ht="15.75" x14ac:dyDescent="0.25">
      <c r="A23" s="82" t="s">
        <v>12</v>
      </c>
      <c r="B23" s="331" t="s">
        <v>269</v>
      </c>
      <c r="C23" s="331"/>
      <c r="D23" s="331"/>
      <c r="E23" s="331"/>
      <c r="F23" s="331"/>
      <c r="G23" s="331"/>
      <c r="H23" s="331"/>
      <c r="I23" s="83"/>
      <c r="J23" s="244"/>
      <c r="K23" s="245"/>
      <c r="L23" s="244"/>
      <c r="M23" s="247"/>
    </row>
    <row r="24" spans="1:14" ht="15.75" x14ac:dyDescent="0.25">
      <c r="A24" s="108">
        <v>1</v>
      </c>
      <c r="B24" s="150"/>
      <c r="C24" s="83"/>
      <c r="D24" s="84"/>
      <c r="E24" s="108">
        <v>0</v>
      </c>
      <c r="F24" s="108">
        <v>0</v>
      </c>
      <c r="G24" s="108">
        <f>E24*F24</f>
        <v>0</v>
      </c>
      <c r="H24" s="150"/>
      <c r="I24" s="200"/>
      <c r="J24" s="244"/>
      <c r="K24" s="245"/>
      <c r="L24" s="244"/>
      <c r="M24" s="247"/>
    </row>
    <row r="25" spans="1:14" ht="15.75" x14ac:dyDescent="0.25">
      <c r="A25" s="108"/>
      <c r="B25" s="151" t="s">
        <v>14</v>
      </c>
      <c r="C25" s="83"/>
      <c r="D25" s="84"/>
      <c r="E25" s="108"/>
      <c r="F25" s="108"/>
      <c r="G25" s="82">
        <f>G24</f>
        <v>0</v>
      </c>
      <c r="H25" s="150"/>
      <c r="I25" s="200"/>
      <c r="J25" s="244"/>
      <c r="K25" s="245"/>
      <c r="L25" s="244"/>
      <c r="M25" s="247"/>
    </row>
    <row r="26" spans="1:14" ht="15.75" x14ac:dyDescent="0.25">
      <c r="A26" s="82" t="s">
        <v>15</v>
      </c>
      <c r="B26" s="331" t="s">
        <v>270</v>
      </c>
      <c r="C26" s="331"/>
      <c r="D26" s="331"/>
      <c r="E26" s="331"/>
      <c r="F26" s="331"/>
      <c r="G26" s="331"/>
      <c r="H26" s="331"/>
      <c r="I26" s="83"/>
      <c r="J26" s="244"/>
      <c r="K26" s="245"/>
      <c r="L26" s="244"/>
      <c r="M26" s="247"/>
    </row>
    <row r="27" spans="1:14" ht="15.75" x14ac:dyDescent="0.25">
      <c r="A27" s="108">
        <v>1</v>
      </c>
      <c r="B27" s="152"/>
      <c r="C27" s="166"/>
      <c r="D27" s="108"/>
      <c r="E27" s="108">
        <v>0</v>
      </c>
      <c r="F27" s="108">
        <v>0</v>
      </c>
      <c r="G27" s="108">
        <f>E27*F27</f>
        <v>0</v>
      </c>
      <c r="H27" s="152"/>
      <c r="I27" s="158"/>
      <c r="J27" s="244"/>
      <c r="K27" s="245"/>
      <c r="L27" s="244"/>
      <c r="M27" s="247"/>
    </row>
    <row r="28" spans="1:14" ht="15.75" x14ac:dyDescent="0.25">
      <c r="A28" s="108"/>
      <c r="B28" s="330" t="s">
        <v>17</v>
      </c>
      <c r="C28" s="330"/>
      <c r="D28" s="330"/>
      <c r="E28" s="330"/>
      <c r="F28" s="330"/>
      <c r="G28" s="82">
        <f>G27</f>
        <v>0</v>
      </c>
      <c r="H28" s="152"/>
      <c r="I28" s="158"/>
      <c r="J28" s="244"/>
      <c r="K28" s="245"/>
      <c r="L28" s="244"/>
      <c r="M28" s="247"/>
    </row>
    <row r="29" spans="1:14" ht="15.75" x14ac:dyDescent="0.25">
      <c r="A29" s="82" t="s">
        <v>18</v>
      </c>
      <c r="B29" s="331" t="s">
        <v>271</v>
      </c>
      <c r="C29" s="331"/>
      <c r="D29" s="331"/>
      <c r="E29" s="331"/>
      <c r="F29" s="331"/>
      <c r="G29" s="331"/>
      <c r="H29" s="331"/>
      <c r="I29" s="83"/>
      <c r="J29" s="244"/>
      <c r="K29" s="245"/>
      <c r="L29" s="244"/>
      <c r="M29" s="247"/>
    </row>
    <row r="30" spans="1:14" ht="15.75" x14ac:dyDescent="0.25">
      <c r="A30" s="108">
        <v>1</v>
      </c>
      <c r="B30" s="152" t="s">
        <v>149</v>
      </c>
      <c r="C30" s="166"/>
      <c r="D30" s="108"/>
      <c r="E30" s="108">
        <v>0</v>
      </c>
      <c r="F30" s="108">
        <v>0</v>
      </c>
      <c r="G30" s="108">
        <f>E30*F30</f>
        <v>0</v>
      </c>
      <c r="H30" s="152"/>
      <c r="I30" s="158"/>
      <c r="J30" s="244"/>
      <c r="K30" s="245"/>
      <c r="L30" s="244"/>
      <c r="M30" s="247"/>
    </row>
    <row r="31" spans="1:14" ht="15.75" x14ac:dyDescent="0.25">
      <c r="A31" s="117">
        <v>2</v>
      </c>
      <c r="B31" s="152" t="s">
        <v>165</v>
      </c>
      <c r="C31" s="166"/>
      <c r="D31" s="117"/>
      <c r="E31" s="117"/>
      <c r="F31" s="117"/>
      <c r="G31" s="130">
        <f>E31*F31</f>
        <v>0</v>
      </c>
      <c r="H31" s="152"/>
      <c r="I31" s="158"/>
      <c r="J31" s="244"/>
      <c r="K31" s="245"/>
      <c r="L31" s="244"/>
      <c r="M31" s="247"/>
    </row>
    <row r="32" spans="1:14" ht="15.75" x14ac:dyDescent="0.25">
      <c r="A32" s="108"/>
      <c r="B32" s="330" t="s">
        <v>20</v>
      </c>
      <c r="C32" s="330"/>
      <c r="D32" s="330"/>
      <c r="E32" s="330"/>
      <c r="F32" s="330"/>
      <c r="G32" s="82">
        <f>SUM(G30:G31)</f>
        <v>0</v>
      </c>
      <c r="H32" s="152"/>
      <c r="I32" s="158"/>
      <c r="J32" s="244"/>
      <c r="K32" s="245"/>
      <c r="L32" s="244"/>
      <c r="M32" s="247"/>
    </row>
    <row r="33" spans="1:13" ht="31.5" customHeight="1" x14ac:dyDescent="0.25">
      <c r="A33" s="82" t="s">
        <v>21</v>
      </c>
      <c r="B33" s="331" t="s">
        <v>272</v>
      </c>
      <c r="C33" s="331"/>
      <c r="D33" s="331"/>
      <c r="E33" s="331"/>
      <c r="F33" s="331"/>
      <c r="G33" s="331"/>
      <c r="H33" s="331"/>
      <c r="I33" s="83"/>
      <c r="J33" s="244"/>
      <c r="K33" s="245"/>
      <c r="L33" s="244"/>
      <c r="M33" s="247"/>
    </row>
    <row r="34" spans="1:13" ht="15.75" x14ac:dyDescent="0.25">
      <c r="A34" s="108">
        <v>1</v>
      </c>
      <c r="B34" s="152" t="s">
        <v>149</v>
      </c>
      <c r="C34" s="166"/>
      <c r="D34" s="108"/>
      <c r="E34" s="108">
        <v>0</v>
      </c>
      <c r="F34" s="108">
        <v>0</v>
      </c>
      <c r="G34" s="108">
        <f>E34*F34</f>
        <v>0</v>
      </c>
      <c r="H34" s="152"/>
      <c r="I34" s="158"/>
      <c r="J34" s="244"/>
      <c r="K34" s="245"/>
      <c r="L34" s="244"/>
      <c r="M34" s="247"/>
    </row>
    <row r="35" spans="1:13" ht="15.75" x14ac:dyDescent="0.25">
      <c r="A35" s="117">
        <v>2</v>
      </c>
      <c r="B35" s="152" t="s">
        <v>165</v>
      </c>
      <c r="C35" s="166"/>
      <c r="D35" s="117"/>
      <c r="E35" s="117"/>
      <c r="F35" s="117"/>
      <c r="G35" s="130">
        <f t="shared" ref="G35:G36" si="2">E35*F35</f>
        <v>0</v>
      </c>
      <c r="H35" s="152"/>
      <c r="I35" s="158"/>
      <c r="J35" s="244"/>
      <c r="K35" s="245"/>
      <c r="L35" s="244"/>
      <c r="M35" s="247"/>
    </row>
    <row r="36" spans="1:13" ht="15.75" x14ac:dyDescent="0.25">
      <c r="A36" s="117">
        <v>3</v>
      </c>
      <c r="B36" s="152" t="s">
        <v>294</v>
      </c>
      <c r="C36" s="166"/>
      <c r="D36" s="117"/>
      <c r="E36" s="117"/>
      <c r="F36" s="117"/>
      <c r="G36" s="130">
        <f t="shared" si="2"/>
        <v>0</v>
      </c>
      <c r="H36" s="152"/>
      <c r="I36" s="158"/>
      <c r="J36" s="244"/>
      <c r="K36" s="245"/>
      <c r="L36" s="244"/>
      <c r="M36" s="247"/>
    </row>
    <row r="37" spans="1:13" ht="15.75" x14ac:dyDescent="0.25">
      <c r="A37" s="108"/>
      <c r="B37" s="330" t="s">
        <v>23</v>
      </c>
      <c r="C37" s="330"/>
      <c r="D37" s="330"/>
      <c r="E37" s="330"/>
      <c r="F37" s="330"/>
      <c r="G37" s="82">
        <f>SUM(G34:G36)</f>
        <v>0</v>
      </c>
      <c r="H37" s="152"/>
      <c r="I37" s="158"/>
      <c r="J37" s="244"/>
      <c r="K37" s="245"/>
      <c r="L37" s="244"/>
      <c r="M37" s="247"/>
    </row>
    <row r="38" spans="1:13" ht="15.75" x14ac:dyDescent="0.25">
      <c r="A38" s="109"/>
      <c r="B38" s="335" t="s">
        <v>273</v>
      </c>
      <c r="C38" s="335"/>
      <c r="D38" s="335"/>
      <c r="E38" s="335"/>
      <c r="F38" s="335"/>
      <c r="G38" s="249">
        <f>G37+G32+G28+G25+G22</f>
        <v>0</v>
      </c>
      <c r="H38" s="155"/>
      <c r="I38" s="201"/>
    </row>
    <row r="40" spans="1:13" x14ac:dyDescent="0.25">
      <c r="B40" s="2" t="s">
        <v>357</v>
      </c>
    </row>
    <row r="41" spans="1:13" x14ac:dyDescent="0.25">
      <c r="B41" s="30" t="s">
        <v>358</v>
      </c>
      <c r="C41" s="163">
        <f>0.35*50</f>
        <v>17.5</v>
      </c>
    </row>
    <row r="42" spans="1:13" x14ac:dyDescent="0.25">
      <c r="B42" s="30" t="s">
        <v>359</v>
      </c>
      <c r="C42" s="163">
        <f>0.35*150</f>
        <v>52.5</v>
      </c>
    </row>
  </sheetData>
  <mergeCells count="21">
    <mergeCell ref="A2:A3"/>
    <mergeCell ref="B2:B3"/>
    <mergeCell ref="C2:C3"/>
    <mergeCell ref="D2:D3"/>
    <mergeCell ref="E2:E3"/>
    <mergeCell ref="B38:F38"/>
    <mergeCell ref="B22:F22"/>
    <mergeCell ref="B23:H23"/>
    <mergeCell ref="B26:H26"/>
    <mergeCell ref="B28:F28"/>
    <mergeCell ref="B29:H29"/>
    <mergeCell ref="J2:J3"/>
    <mergeCell ref="L2:L3"/>
    <mergeCell ref="B32:F32"/>
    <mergeCell ref="B33:H33"/>
    <mergeCell ref="B37:F37"/>
    <mergeCell ref="G2:G3"/>
    <mergeCell ref="B5:H5"/>
    <mergeCell ref="F2:F3"/>
    <mergeCell ref="I2:I3"/>
    <mergeCell ref="K2:K3"/>
  </mergeCells>
  <pageMargins left="0.1" right="0.1" top="0.5" bottom="0.5" header="0.3" footer="0.3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2:J28"/>
  <sheetViews>
    <sheetView view="pageBreakPreview" zoomScale="85" zoomScaleNormal="100" zoomScaleSheetLayoutView="85" workbookViewId="0">
      <pane ySplit="3" topLeftCell="A4" activePane="bottomLeft" state="frozen"/>
      <selection pane="bottomLeft" activeCell="H21" sqref="H21"/>
    </sheetView>
  </sheetViews>
  <sheetFormatPr defaultRowHeight="15" x14ac:dyDescent="0.25"/>
  <cols>
    <col min="1" max="1" width="7.28515625" customWidth="1"/>
    <col min="2" max="2" width="43.5703125" customWidth="1"/>
    <col min="3" max="3" width="12.42578125" style="163" customWidth="1"/>
    <col min="4" max="7" width="12.42578125" customWidth="1"/>
    <col min="8" max="8" width="44" customWidth="1"/>
    <col min="9" max="9" width="25.7109375" customWidth="1"/>
    <col min="10" max="10" width="17.7109375" style="172" customWidth="1"/>
  </cols>
  <sheetData>
    <row r="2" spans="1:10" ht="31.5" customHeight="1" x14ac:dyDescent="0.25">
      <c r="A2" s="338" t="s">
        <v>0</v>
      </c>
      <c r="B2" s="332" t="s">
        <v>1</v>
      </c>
      <c r="C2" s="332" t="s">
        <v>2</v>
      </c>
      <c r="D2" s="332" t="s">
        <v>3</v>
      </c>
      <c r="E2" s="332" t="s">
        <v>4</v>
      </c>
      <c r="F2" s="332" t="s">
        <v>5</v>
      </c>
      <c r="G2" s="332" t="s">
        <v>6</v>
      </c>
      <c r="H2" s="80" t="s">
        <v>7</v>
      </c>
      <c r="I2" s="170" t="s">
        <v>391</v>
      </c>
      <c r="J2" s="170" t="s">
        <v>326</v>
      </c>
    </row>
    <row r="3" spans="1:10" ht="15.75" x14ac:dyDescent="0.25">
      <c r="A3" s="339"/>
      <c r="B3" s="332"/>
      <c r="C3" s="332"/>
      <c r="D3" s="332"/>
      <c r="E3" s="332"/>
      <c r="F3" s="332"/>
      <c r="G3" s="332"/>
      <c r="H3" s="80" t="s">
        <v>8</v>
      </c>
    </row>
    <row r="4" spans="1:10" ht="15.75" x14ac:dyDescent="0.25">
      <c r="A4" s="89">
        <v>1</v>
      </c>
      <c r="B4" s="81">
        <v>2</v>
      </c>
      <c r="C4" s="81">
        <v>3</v>
      </c>
      <c r="D4" s="81">
        <v>4</v>
      </c>
      <c r="E4" s="81">
        <v>5</v>
      </c>
      <c r="F4" s="81">
        <v>6</v>
      </c>
      <c r="G4" s="81">
        <v>7</v>
      </c>
      <c r="H4" s="81">
        <v>8</v>
      </c>
      <c r="I4" s="168"/>
      <c r="J4" s="171"/>
    </row>
    <row r="5" spans="1:10" ht="15.75" x14ac:dyDescent="0.25">
      <c r="A5" s="82" t="s">
        <v>9</v>
      </c>
      <c r="B5" s="331" t="s">
        <v>10</v>
      </c>
      <c r="C5" s="331"/>
      <c r="D5" s="331"/>
      <c r="E5" s="331"/>
      <c r="F5" s="331"/>
      <c r="G5" s="331"/>
      <c r="H5" s="331"/>
      <c r="I5" s="168"/>
      <c r="J5" s="171"/>
    </row>
    <row r="6" spans="1:10" ht="15" customHeight="1" x14ac:dyDescent="0.25">
      <c r="A6" s="113">
        <v>1</v>
      </c>
      <c r="B6" s="114"/>
      <c r="C6" s="113"/>
      <c r="D6" s="114"/>
      <c r="E6" s="114"/>
      <c r="F6" s="114"/>
      <c r="G6" s="135">
        <f>E6*F6</f>
        <v>0</v>
      </c>
      <c r="H6" s="114"/>
      <c r="I6" s="168"/>
      <c r="J6" s="171"/>
    </row>
    <row r="7" spans="1:10" ht="15.75" x14ac:dyDescent="0.25">
      <c r="A7" s="82"/>
      <c r="B7" s="132" t="s">
        <v>11</v>
      </c>
      <c r="C7" s="83"/>
      <c r="D7" s="84"/>
      <c r="E7" s="84"/>
      <c r="F7" s="84"/>
      <c r="G7" s="82">
        <v>0</v>
      </c>
      <c r="H7" s="84"/>
      <c r="I7" s="168"/>
      <c r="J7" s="171"/>
    </row>
    <row r="8" spans="1:10" ht="15.75" x14ac:dyDescent="0.25">
      <c r="A8" s="82" t="s">
        <v>12</v>
      </c>
      <c r="B8" s="331" t="s">
        <v>13</v>
      </c>
      <c r="C8" s="331"/>
      <c r="D8" s="331"/>
      <c r="E8" s="331"/>
      <c r="F8" s="331"/>
      <c r="G8" s="331"/>
      <c r="H8" s="331"/>
      <c r="I8" s="168"/>
      <c r="J8" s="171"/>
    </row>
    <row r="9" spans="1:10" ht="15" customHeight="1" x14ac:dyDescent="0.25">
      <c r="A9" s="83">
        <v>1</v>
      </c>
      <c r="B9" s="84"/>
      <c r="C9" s="83"/>
      <c r="D9" s="84"/>
      <c r="E9" s="84"/>
      <c r="F9" s="84"/>
      <c r="G9" s="130">
        <f>E9*F9</f>
        <v>0</v>
      </c>
      <c r="H9" s="84"/>
      <c r="I9" s="168"/>
      <c r="J9" s="171"/>
    </row>
    <row r="10" spans="1:10" ht="15.75" x14ac:dyDescent="0.25">
      <c r="A10" s="82"/>
      <c r="B10" s="132" t="s">
        <v>14</v>
      </c>
      <c r="C10" s="83"/>
      <c r="D10" s="84"/>
      <c r="E10" s="84"/>
      <c r="F10" s="84"/>
      <c r="G10" s="82">
        <v>0</v>
      </c>
      <c r="H10" s="84"/>
      <c r="I10" s="168"/>
      <c r="J10" s="171"/>
    </row>
    <row r="11" spans="1:10" ht="15.75" x14ac:dyDescent="0.25">
      <c r="A11" s="82" t="s">
        <v>15</v>
      </c>
      <c r="B11" s="331" t="s">
        <v>16</v>
      </c>
      <c r="C11" s="331"/>
      <c r="D11" s="331"/>
      <c r="E11" s="331"/>
      <c r="F11" s="331"/>
      <c r="G11" s="331"/>
      <c r="H11" s="331"/>
      <c r="I11" s="168"/>
      <c r="J11" s="171"/>
    </row>
    <row r="12" spans="1:10" s="153" customFormat="1" ht="47.25" x14ac:dyDescent="0.25">
      <c r="A12" s="164">
        <v>1</v>
      </c>
      <c r="B12" s="148"/>
      <c r="C12" s="220" t="s">
        <v>322</v>
      </c>
      <c r="D12" s="164" t="s">
        <v>267</v>
      </c>
      <c r="E12" s="164"/>
      <c r="F12" s="164"/>
      <c r="G12" s="164">
        <f t="shared" ref="G12:G15" si="0">E12*F12</f>
        <v>0</v>
      </c>
      <c r="H12" s="148" t="s">
        <v>394</v>
      </c>
      <c r="I12" s="169"/>
      <c r="J12" s="171"/>
    </row>
    <row r="13" spans="1:10" s="153" customFormat="1" ht="66.75" customHeight="1" x14ac:dyDescent="0.25">
      <c r="A13" s="164">
        <v>2</v>
      </c>
      <c r="B13" s="148"/>
      <c r="C13" s="220" t="s">
        <v>322</v>
      </c>
      <c r="D13" s="164" t="s">
        <v>267</v>
      </c>
      <c r="E13" s="164"/>
      <c r="F13" s="164"/>
      <c r="G13" s="164">
        <f t="shared" si="0"/>
        <v>0</v>
      </c>
      <c r="H13" s="148"/>
      <c r="I13" s="169"/>
      <c r="J13" s="171"/>
    </row>
    <row r="14" spans="1:10" s="153" customFormat="1" ht="47.25" x14ac:dyDescent="0.25">
      <c r="A14" s="164">
        <v>3</v>
      </c>
      <c r="B14" s="148"/>
      <c r="C14" s="220" t="s">
        <v>323</v>
      </c>
      <c r="D14" s="164" t="s">
        <v>267</v>
      </c>
      <c r="E14" s="164"/>
      <c r="F14" s="164"/>
      <c r="G14" s="164">
        <f t="shared" si="0"/>
        <v>0</v>
      </c>
      <c r="H14" s="148"/>
      <c r="I14" s="169"/>
      <c r="J14" s="171"/>
    </row>
    <row r="15" spans="1:10" s="153" customFormat="1" ht="47.25" x14ac:dyDescent="0.25">
      <c r="A15" s="164">
        <v>4</v>
      </c>
      <c r="B15" s="148"/>
      <c r="C15" s="220" t="s">
        <v>363</v>
      </c>
      <c r="D15" s="164" t="s">
        <v>267</v>
      </c>
      <c r="E15" s="164"/>
      <c r="F15" s="164"/>
      <c r="G15" s="164">
        <f t="shared" si="0"/>
        <v>0</v>
      </c>
      <c r="H15" s="148"/>
      <c r="I15" s="169"/>
      <c r="J15" s="216"/>
    </row>
    <row r="16" spans="1:10" ht="15.75" x14ac:dyDescent="0.25">
      <c r="A16" s="82"/>
      <c r="B16" s="132" t="s">
        <v>17</v>
      </c>
      <c r="C16" s="83"/>
      <c r="D16" s="82"/>
      <c r="E16" s="82"/>
      <c r="F16" s="82"/>
      <c r="G16" s="82">
        <f>SUM(G12:G15)</f>
        <v>0</v>
      </c>
      <c r="H16" s="84"/>
      <c r="I16" s="168"/>
      <c r="J16" s="171"/>
    </row>
    <row r="17" spans="1:10" ht="31.5" customHeight="1" x14ac:dyDescent="0.25">
      <c r="A17" s="82" t="s">
        <v>18</v>
      </c>
      <c r="B17" s="331" t="s">
        <v>19</v>
      </c>
      <c r="C17" s="331"/>
      <c r="D17" s="331"/>
      <c r="E17" s="331"/>
      <c r="F17" s="331"/>
      <c r="G17" s="331"/>
      <c r="H17" s="331"/>
      <c r="I17" s="168"/>
      <c r="J17" s="171"/>
    </row>
    <row r="18" spans="1:10" ht="15" hidden="1" customHeight="1" x14ac:dyDescent="0.25">
      <c r="A18" s="108">
        <v>1</v>
      </c>
      <c r="B18" s="107" t="s">
        <v>287</v>
      </c>
      <c r="C18" s="166"/>
      <c r="D18" s="108"/>
      <c r="E18" s="108"/>
      <c r="F18" s="108"/>
      <c r="G18" s="108">
        <f>E18*F18</f>
        <v>0</v>
      </c>
      <c r="H18" s="107"/>
      <c r="I18" s="168"/>
      <c r="J18" s="171"/>
    </row>
    <row r="19" spans="1:10" ht="15" hidden="1" customHeight="1" x14ac:dyDescent="0.25">
      <c r="A19" s="117">
        <v>2</v>
      </c>
      <c r="B19" s="118" t="s">
        <v>288</v>
      </c>
      <c r="C19" s="166"/>
      <c r="D19" s="117"/>
      <c r="E19" s="117"/>
      <c r="F19" s="117"/>
      <c r="G19" s="130">
        <f t="shared" ref="G19:G20" si="1">E19*F19</f>
        <v>0</v>
      </c>
      <c r="H19" s="118"/>
      <c r="I19" s="168"/>
      <c r="J19" s="171"/>
    </row>
    <row r="20" spans="1:10" ht="15" hidden="1" customHeight="1" x14ac:dyDescent="0.25">
      <c r="A20" s="117">
        <v>3</v>
      </c>
      <c r="B20" s="118" t="s">
        <v>289</v>
      </c>
      <c r="C20" s="166"/>
      <c r="D20" s="117"/>
      <c r="E20" s="117"/>
      <c r="F20" s="117"/>
      <c r="G20" s="130">
        <f t="shared" si="1"/>
        <v>0</v>
      </c>
      <c r="H20" s="118"/>
      <c r="I20" s="168"/>
      <c r="J20" s="171"/>
    </row>
    <row r="21" spans="1:10" ht="15.75" x14ac:dyDescent="0.25">
      <c r="A21" s="82"/>
      <c r="B21" s="132" t="s">
        <v>20</v>
      </c>
      <c r="C21" s="83"/>
      <c r="D21" s="82"/>
      <c r="E21" s="82"/>
      <c r="F21" s="82"/>
      <c r="G21" s="82">
        <f>SUM(G18:G20)</f>
        <v>0</v>
      </c>
      <c r="H21" s="84"/>
      <c r="I21" s="168"/>
      <c r="J21" s="171"/>
    </row>
    <row r="22" spans="1:10" ht="31.5" customHeight="1" x14ac:dyDescent="0.25">
      <c r="A22" s="82" t="s">
        <v>21</v>
      </c>
      <c r="B22" s="331" t="s">
        <v>22</v>
      </c>
      <c r="C22" s="331"/>
      <c r="D22" s="331"/>
      <c r="E22" s="331"/>
      <c r="F22" s="331"/>
      <c r="G22" s="331"/>
      <c r="H22" s="331"/>
      <c r="I22" s="168"/>
      <c r="J22" s="171"/>
    </row>
    <row r="23" spans="1:10" ht="15.75" x14ac:dyDescent="0.25">
      <c r="A23" s="85"/>
      <c r="B23" s="143" t="s">
        <v>23</v>
      </c>
      <c r="C23" s="85"/>
      <c r="D23" s="86"/>
      <c r="E23" s="86"/>
      <c r="F23" s="85"/>
      <c r="G23" s="85">
        <v>0</v>
      </c>
      <c r="H23" s="85"/>
      <c r="I23" s="168"/>
      <c r="J23" s="171"/>
    </row>
    <row r="24" spans="1:10" ht="15.75" x14ac:dyDescent="0.25">
      <c r="A24" s="87"/>
      <c r="B24" s="142" t="s">
        <v>24</v>
      </c>
      <c r="C24" s="87"/>
      <c r="D24" s="88"/>
      <c r="E24" s="88"/>
      <c r="F24" s="87"/>
      <c r="G24" s="87">
        <f>G7+G10+G16+G21+G23</f>
        <v>0</v>
      </c>
      <c r="H24" s="87"/>
      <c r="I24" s="168"/>
      <c r="J24" s="171"/>
    </row>
    <row r="26" spans="1:10" x14ac:dyDescent="0.25">
      <c r="B26" s="2" t="s">
        <v>360</v>
      </c>
    </row>
    <row r="27" spans="1:10" x14ac:dyDescent="0.25">
      <c r="B27" s="30" t="s">
        <v>361</v>
      </c>
      <c r="C27" s="163">
        <f>0.1*50</f>
        <v>5</v>
      </c>
    </row>
    <row r="28" spans="1:10" x14ac:dyDescent="0.25">
      <c r="B28" s="30" t="s">
        <v>362</v>
      </c>
      <c r="C28" s="163">
        <f>0.1*150</f>
        <v>15</v>
      </c>
    </row>
  </sheetData>
  <mergeCells count="12">
    <mergeCell ref="B22:H22"/>
    <mergeCell ref="B8:H8"/>
    <mergeCell ref="B11:H11"/>
    <mergeCell ref="B17:H17"/>
    <mergeCell ref="A2:A3"/>
    <mergeCell ref="B2:B3"/>
    <mergeCell ref="G2:G3"/>
    <mergeCell ref="B5:H5"/>
    <mergeCell ref="C2:C3"/>
    <mergeCell ref="D2:D3"/>
    <mergeCell ref="E2:E3"/>
    <mergeCell ref="F2:F3"/>
  </mergeCells>
  <pageMargins left="0.1" right="0.1" top="0.5" bottom="0.5" header="0.3" footer="0.3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2:H64"/>
  <sheetViews>
    <sheetView view="pageBreakPreview" zoomScaleNormal="100" zoomScaleSheetLayoutView="100" workbookViewId="0">
      <pane ySplit="3" topLeftCell="A4" activePane="bottomLeft" state="frozen"/>
      <selection pane="bottomLeft" activeCell="B46" sqref="B46:H46"/>
    </sheetView>
  </sheetViews>
  <sheetFormatPr defaultRowHeight="15" x14ac:dyDescent="0.25"/>
  <cols>
    <col min="1" max="1" width="7.28515625" customWidth="1"/>
    <col min="2" max="2" width="43.5703125" customWidth="1"/>
    <col min="3" max="3" width="12.42578125" style="256" customWidth="1"/>
    <col min="4" max="4" width="12.42578125" customWidth="1"/>
    <col min="5" max="6" width="12.42578125" style="163" customWidth="1"/>
    <col min="7" max="7" width="12.42578125" customWidth="1"/>
    <col min="8" max="8" width="44" customWidth="1"/>
  </cols>
  <sheetData>
    <row r="2" spans="1:8" ht="15.75" x14ac:dyDescent="0.25">
      <c r="A2" s="332" t="s">
        <v>0</v>
      </c>
      <c r="B2" s="332" t="s">
        <v>1</v>
      </c>
      <c r="C2" s="341" t="s">
        <v>2</v>
      </c>
      <c r="D2" s="332" t="s">
        <v>3</v>
      </c>
      <c r="E2" s="332" t="s">
        <v>4</v>
      </c>
      <c r="F2" s="332" t="s">
        <v>5</v>
      </c>
      <c r="G2" s="332" t="s">
        <v>6</v>
      </c>
      <c r="H2" s="183" t="s">
        <v>7</v>
      </c>
    </row>
    <row r="3" spans="1:8" ht="15.75" x14ac:dyDescent="0.25">
      <c r="A3" s="332"/>
      <c r="B3" s="332"/>
      <c r="C3" s="341"/>
      <c r="D3" s="332"/>
      <c r="E3" s="332"/>
      <c r="F3" s="332"/>
      <c r="G3" s="332"/>
      <c r="H3" s="183" t="s">
        <v>8</v>
      </c>
    </row>
    <row r="4" spans="1:8" ht="15.75" x14ac:dyDescent="0.25">
      <c r="A4" s="81">
        <v>1</v>
      </c>
      <c r="B4" s="81">
        <v>2</v>
      </c>
      <c r="C4" s="252">
        <v>3</v>
      </c>
      <c r="D4" s="81">
        <v>4</v>
      </c>
      <c r="E4" s="81">
        <v>5</v>
      </c>
      <c r="F4" s="81">
        <v>6</v>
      </c>
      <c r="G4" s="81">
        <v>7</v>
      </c>
      <c r="H4" s="89">
        <v>8</v>
      </c>
    </row>
    <row r="5" spans="1:8" ht="15.75" x14ac:dyDescent="0.25">
      <c r="A5" s="83" t="s">
        <v>9</v>
      </c>
      <c r="B5" s="331" t="s">
        <v>193</v>
      </c>
      <c r="C5" s="331"/>
      <c r="D5" s="331"/>
      <c r="E5" s="331"/>
      <c r="F5" s="331"/>
      <c r="G5" s="331"/>
      <c r="H5" s="340"/>
    </row>
    <row r="6" spans="1:8" ht="47.25" x14ac:dyDescent="0.25">
      <c r="A6" s="219">
        <v>1</v>
      </c>
      <c r="B6" s="182"/>
      <c r="C6" s="219" t="s">
        <v>331</v>
      </c>
      <c r="D6" s="167" t="s">
        <v>276</v>
      </c>
      <c r="E6" s="167"/>
      <c r="F6" s="167"/>
      <c r="G6" s="167">
        <f>E6*F6</f>
        <v>0</v>
      </c>
      <c r="H6" s="184" t="s">
        <v>400</v>
      </c>
    </row>
    <row r="7" spans="1:8" ht="47.25" x14ac:dyDescent="0.25">
      <c r="A7" s="224">
        <v>2</v>
      </c>
      <c r="B7" s="127"/>
      <c r="C7" s="219" t="s">
        <v>318</v>
      </c>
      <c r="D7" s="126" t="s">
        <v>276</v>
      </c>
      <c r="E7" s="160"/>
      <c r="F7" s="160"/>
      <c r="G7" s="126">
        <f t="shared" ref="G7:G9" si="0">E7*F7</f>
        <v>0</v>
      </c>
      <c r="H7" s="184"/>
    </row>
    <row r="8" spans="1:8" ht="47.25" x14ac:dyDescent="0.25">
      <c r="A8" s="224">
        <v>4</v>
      </c>
      <c r="B8" s="182"/>
      <c r="C8" s="101" t="s">
        <v>324</v>
      </c>
      <c r="D8" s="206" t="s">
        <v>276</v>
      </c>
      <c r="E8" s="196"/>
      <c r="F8" s="206"/>
      <c r="G8" s="206">
        <f t="shared" si="0"/>
        <v>0</v>
      </c>
      <c r="H8" s="184"/>
    </row>
    <row r="9" spans="1:8" ht="47.25" x14ac:dyDescent="0.25">
      <c r="A9" s="224">
        <v>5</v>
      </c>
      <c r="B9" s="182"/>
      <c r="C9" s="101" t="s">
        <v>393</v>
      </c>
      <c r="D9" s="224" t="s">
        <v>276</v>
      </c>
      <c r="E9" s="224"/>
      <c r="F9" s="224"/>
      <c r="G9" s="224">
        <f t="shared" si="0"/>
        <v>0</v>
      </c>
      <c r="H9" s="184"/>
    </row>
    <row r="10" spans="1:8" ht="15.75" x14ac:dyDescent="0.25">
      <c r="A10" s="83"/>
      <c r="B10" s="336" t="s">
        <v>11</v>
      </c>
      <c r="C10" s="336"/>
      <c r="D10" s="336"/>
      <c r="E10" s="336"/>
      <c r="F10" s="336"/>
      <c r="G10" s="83">
        <f>SUM(G6:G9)</f>
        <v>0</v>
      </c>
      <c r="H10" s="185"/>
    </row>
    <row r="11" spans="1:8" ht="15.75" x14ac:dyDescent="0.25">
      <c r="A11" s="83" t="s">
        <v>12</v>
      </c>
      <c r="B11" s="331" t="s">
        <v>196</v>
      </c>
      <c r="C11" s="331"/>
      <c r="D11" s="331"/>
      <c r="E11" s="331"/>
      <c r="F11" s="331"/>
      <c r="G11" s="331"/>
      <c r="H11" s="340"/>
    </row>
    <row r="12" spans="1:8" ht="15.75" hidden="1" x14ac:dyDescent="0.25">
      <c r="A12" s="108"/>
      <c r="B12" s="127" t="s">
        <v>295</v>
      </c>
      <c r="C12" s="253"/>
      <c r="D12" s="84"/>
      <c r="E12" s="160"/>
      <c r="F12" s="160"/>
      <c r="G12" s="108">
        <f>E12*F12</f>
        <v>0</v>
      </c>
      <c r="H12" s="185"/>
    </row>
    <row r="13" spans="1:8" ht="15.75" hidden="1" x14ac:dyDescent="0.25">
      <c r="A13" s="126"/>
      <c r="B13" s="127" t="s">
        <v>296</v>
      </c>
      <c r="C13" s="253"/>
      <c r="D13" s="125"/>
      <c r="E13" s="160"/>
      <c r="F13" s="160"/>
      <c r="G13" s="130">
        <f t="shared" ref="G13:G15" si="1">E13*F13</f>
        <v>0</v>
      </c>
      <c r="H13" s="185"/>
    </row>
    <row r="14" spans="1:8" ht="15.75" hidden="1" x14ac:dyDescent="0.25">
      <c r="A14" s="126"/>
      <c r="B14" s="127" t="s">
        <v>297</v>
      </c>
      <c r="C14" s="253"/>
      <c r="D14" s="125"/>
      <c r="E14" s="160"/>
      <c r="F14" s="160"/>
      <c r="G14" s="130">
        <f t="shared" si="1"/>
        <v>0</v>
      </c>
      <c r="H14" s="185"/>
    </row>
    <row r="15" spans="1:8" ht="15.75" hidden="1" x14ac:dyDescent="0.25">
      <c r="A15" s="126"/>
      <c r="B15" s="134" t="s">
        <v>298</v>
      </c>
      <c r="C15" s="254"/>
      <c r="D15" s="114"/>
      <c r="E15" s="135"/>
      <c r="F15" s="135"/>
      <c r="G15" s="130">
        <f t="shared" si="1"/>
        <v>0</v>
      </c>
      <c r="H15" s="185"/>
    </row>
    <row r="16" spans="1:8" ht="15.75" x14ac:dyDescent="0.25">
      <c r="A16" s="133"/>
      <c r="B16" s="343" t="s">
        <v>14</v>
      </c>
      <c r="C16" s="344"/>
      <c r="D16" s="344"/>
      <c r="E16" s="344"/>
      <c r="F16" s="345"/>
      <c r="G16" s="266">
        <f>SUM(G12:G15)</f>
        <v>0</v>
      </c>
      <c r="H16" s="185"/>
    </row>
    <row r="17" spans="1:8" ht="15.75" x14ac:dyDescent="0.25">
      <c r="A17" s="83" t="s">
        <v>15</v>
      </c>
      <c r="B17" s="342" t="s">
        <v>201</v>
      </c>
      <c r="C17" s="342"/>
      <c r="D17" s="342"/>
      <c r="E17" s="342"/>
      <c r="F17" s="342"/>
      <c r="G17" s="331"/>
      <c r="H17" s="340"/>
    </row>
    <row r="18" spans="1:8" ht="15.75" hidden="1" x14ac:dyDescent="0.25">
      <c r="A18" s="83"/>
      <c r="B18" s="144" t="s">
        <v>299</v>
      </c>
      <c r="C18" s="255"/>
      <c r="D18" s="136"/>
      <c r="E18" s="162"/>
      <c r="F18" s="162"/>
      <c r="G18" s="130">
        <f>E18*F18</f>
        <v>0</v>
      </c>
      <c r="H18" s="185"/>
    </row>
    <row r="19" spans="1:8" ht="15.75" hidden="1" x14ac:dyDescent="0.25">
      <c r="A19" s="83"/>
      <c r="B19" s="144" t="s">
        <v>300</v>
      </c>
      <c r="C19" s="255"/>
      <c r="D19" s="136"/>
      <c r="E19" s="162"/>
      <c r="F19" s="162"/>
      <c r="G19" s="130">
        <f t="shared" ref="G19:G23" si="2">E19*F19</f>
        <v>0</v>
      </c>
      <c r="H19" s="185"/>
    </row>
    <row r="20" spans="1:8" ht="15.75" hidden="1" x14ac:dyDescent="0.25">
      <c r="A20" s="83"/>
      <c r="B20" s="144" t="s">
        <v>301</v>
      </c>
      <c r="C20" s="255"/>
      <c r="D20" s="136"/>
      <c r="E20" s="162"/>
      <c r="F20" s="162"/>
      <c r="G20" s="130">
        <f t="shared" si="2"/>
        <v>0</v>
      </c>
      <c r="H20" s="185"/>
    </row>
    <row r="21" spans="1:8" ht="15.75" hidden="1" x14ac:dyDescent="0.25">
      <c r="A21" s="108"/>
      <c r="B21" s="131" t="s">
        <v>302</v>
      </c>
      <c r="C21" s="219"/>
      <c r="D21" s="108"/>
      <c r="E21" s="160"/>
      <c r="F21" s="160"/>
      <c r="G21" s="130">
        <f t="shared" si="2"/>
        <v>0</v>
      </c>
      <c r="H21" s="184"/>
    </row>
    <row r="22" spans="1:8" ht="15.75" hidden="1" x14ac:dyDescent="0.25">
      <c r="A22" s="130"/>
      <c r="B22" s="131" t="s">
        <v>303</v>
      </c>
      <c r="C22" s="219"/>
      <c r="D22" s="130"/>
      <c r="E22" s="160"/>
      <c r="F22" s="160"/>
      <c r="G22" s="130">
        <f t="shared" si="2"/>
        <v>0</v>
      </c>
      <c r="H22" s="184"/>
    </row>
    <row r="23" spans="1:8" ht="47.25" x14ac:dyDescent="0.25">
      <c r="A23" s="126">
        <v>1</v>
      </c>
      <c r="B23" s="182" t="s">
        <v>401</v>
      </c>
      <c r="C23" s="230" t="s">
        <v>350</v>
      </c>
      <c r="D23" s="126" t="s">
        <v>353</v>
      </c>
      <c r="E23" s="160"/>
      <c r="F23" s="160"/>
      <c r="G23" s="130">
        <f t="shared" si="2"/>
        <v>0</v>
      </c>
      <c r="H23" s="184" t="s">
        <v>321</v>
      </c>
    </row>
    <row r="24" spans="1:8" ht="15.75" x14ac:dyDescent="0.25">
      <c r="A24" s="108"/>
      <c r="B24" s="330" t="s">
        <v>17</v>
      </c>
      <c r="C24" s="330"/>
      <c r="D24" s="330"/>
      <c r="E24" s="330"/>
      <c r="F24" s="330"/>
      <c r="G24" s="83">
        <f>SUM(G18:G23)</f>
        <v>0</v>
      </c>
      <c r="H24" s="184"/>
    </row>
    <row r="25" spans="1:8" ht="15.75" x14ac:dyDescent="0.25">
      <c r="A25" s="83" t="s">
        <v>18</v>
      </c>
      <c r="B25" s="331" t="s">
        <v>274</v>
      </c>
      <c r="C25" s="331"/>
      <c r="D25" s="331"/>
      <c r="E25" s="331"/>
      <c r="F25" s="331"/>
      <c r="G25" s="331"/>
      <c r="H25" s="340"/>
    </row>
    <row r="26" spans="1:8" ht="15.75" x14ac:dyDescent="0.25">
      <c r="A26" s="108"/>
      <c r="B26" s="107"/>
      <c r="C26" s="219"/>
      <c r="D26" s="108"/>
      <c r="E26" s="267">
        <v>0</v>
      </c>
      <c r="F26" s="267">
        <v>0</v>
      </c>
      <c r="G26" s="267">
        <f>E26*F26</f>
        <v>0</v>
      </c>
      <c r="H26" s="184"/>
    </row>
    <row r="27" spans="1:8" ht="15.75" x14ac:dyDescent="0.25">
      <c r="A27" s="108"/>
      <c r="B27" s="330" t="s">
        <v>20</v>
      </c>
      <c r="C27" s="330"/>
      <c r="D27" s="330"/>
      <c r="E27" s="330"/>
      <c r="F27" s="330"/>
      <c r="G27" s="268">
        <f>G26</f>
        <v>0</v>
      </c>
      <c r="H27" s="184"/>
    </row>
    <row r="28" spans="1:8" ht="15.75" x14ac:dyDescent="0.25">
      <c r="A28" s="83" t="s">
        <v>21</v>
      </c>
      <c r="B28" s="331" t="s">
        <v>208</v>
      </c>
      <c r="C28" s="331"/>
      <c r="D28" s="331"/>
      <c r="E28" s="331"/>
      <c r="F28" s="331"/>
      <c r="G28" s="331"/>
      <c r="H28" s="340"/>
    </row>
    <row r="29" spans="1:8" ht="15.75" hidden="1" x14ac:dyDescent="0.25">
      <c r="A29" s="108"/>
      <c r="B29" s="107" t="s">
        <v>304</v>
      </c>
      <c r="C29" s="219"/>
      <c r="D29" s="108"/>
      <c r="E29" s="160">
        <v>0</v>
      </c>
      <c r="F29" s="160">
        <v>0</v>
      </c>
      <c r="G29" s="108">
        <f>E29*F29</f>
        <v>0</v>
      </c>
      <c r="H29" s="184"/>
    </row>
    <row r="30" spans="1:8" ht="15.75" hidden="1" x14ac:dyDescent="0.25">
      <c r="A30" s="130"/>
      <c r="B30" s="131" t="s">
        <v>305</v>
      </c>
      <c r="C30" s="219"/>
      <c r="D30" s="130"/>
      <c r="E30" s="160"/>
      <c r="F30" s="160"/>
      <c r="G30" s="130">
        <f>E30*F30</f>
        <v>0</v>
      </c>
      <c r="H30" s="184"/>
    </row>
    <row r="31" spans="1:8" ht="15.75" x14ac:dyDescent="0.25">
      <c r="A31" s="108"/>
      <c r="B31" s="330" t="s">
        <v>23</v>
      </c>
      <c r="C31" s="330"/>
      <c r="D31" s="330"/>
      <c r="E31" s="330"/>
      <c r="F31" s="330"/>
      <c r="G31" s="268">
        <f>SUM(G29:G30)</f>
        <v>0</v>
      </c>
      <c r="H31" s="184"/>
    </row>
    <row r="32" spans="1:8" ht="15.75" x14ac:dyDescent="0.25">
      <c r="A32" s="83" t="s">
        <v>46</v>
      </c>
      <c r="B32" s="331" t="s">
        <v>211</v>
      </c>
      <c r="C32" s="331"/>
      <c r="D32" s="331"/>
      <c r="E32" s="331"/>
      <c r="F32" s="331"/>
      <c r="G32" s="331"/>
      <c r="H32" s="340"/>
    </row>
    <row r="33" spans="1:8" ht="31.5" customHeight="1" x14ac:dyDescent="0.25">
      <c r="A33" s="108"/>
      <c r="B33" s="331" t="s">
        <v>275</v>
      </c>
      <c r="C33" s="331"/>
      <c r="D33" s="331"/>
      <c r="E33" s="331"/>
      <c r="F33" s="331"/>
      <c r="G33" s="331"/>
      <c r="H33" s="340"/>
    </row>
    <row r="34" spans="1:8" s="153" customFormat="1" ht="93.75" customHeight="1" x14ac:dyDescent="0.25">
      <c r="A34" s="158">
        <v>1</v>
      </c>
      <c r="B34" s="152" t="s">
        <v>402</v>
      </c>
      <c r="C34" s="230" t="s">
        <v>320</v>
      </c>
      <c r="D34" s="152" t="s">
        <v>319</v>
      </c>
      <c r="E34" s="158"/>
      <c r="F34" s="158"/>
      <c r="G34" s="158">
        <f t="shared" ref="G34:G36" si="3">E34*F34</f>
        <v>0</v>
      </c>
      <c r="H34" s="186" t="s">
        <v>395</v>
      </c>
    </row>
    <row r="35" spans="1:8" s="153" customFormat="1" ht="47.25" x14ac:dyDescent="0.25">
      <c r="A35" s="158"/>
      <c r="B35" s="156"/>
      <c r="C35" s="101" t="s">
        <v>324</v>
      </c>
      <c r="D35" s="152" t="s">
        <v>319</v>
      </c>
      <c r="E35" s="158"/>
      <c r="F35" s="158"/>
      <c r="G35" s="158">
        <f>E35*F35</f>
        <v>0</v>
      </c>
      <c r="H35" s="186"/>
    </row>
    <row r="36" spans="1:8" s="153" customFormat="1" ht="93.75" customHeight="1" x14ac:dyDescent="0.25">
      <c r="A36" s="158"/>
      <c r="B36" s="156"/>
      <c r="C36" s="231" t="s">
        <v>350</v>
      </c>
      <c r="D36" s="156" t="s">
        <v>319</v>
      </c>
      <c r="E36" s="161"/>
      <c r="F36" s="161"/>
      <c r="G36" s="161">
        <f t="shared" si="3"/>
        <v>0</v>
      </c>
      <c r="H36" s="186"/>
    </row>
    <row r="37" spans="1:8" ht="15.75" x14ac:dyDescent="0.25">
      <c r="A37" s="108"/>
      <c r="B37" s="330" t="s">
        <v>48</v>
      </c>
      <c r="C37" s="330"/>
      <c r="D37" s="330"/>
      <c r="E37" s="330"/>
      <c r="F37" s="330"/>
      <c r="G37" s="83">
        <f>SUM(G34:G36)</f>
        <v>0</v>
      </c>
      <c r="H37" s="184"/>
    </row>
    <row r="38" spans="1:8" ht="15.75" x14ac:dyDescent="0.25">
      <c r="A38" s="83" t="s">
        <v>49</v>
      </c>
      <c r="B38" s="331" t="s">
        <v>217</v>
      </c>
      <c r="C38" s="331"/>
      <c r="D38" s="331"/>
      <c r="E38" s="331"/>
      <c r="F38" s="331"/>
      <c r="G38" s="331"/>
      <c r="H38" s="340"/>
    </row>
    <row r="39" spans="1:8" ht="15.75" hidden="1" x14ac:dyDescent="0.25">
      <c r="A39" s="108"/>
      <c r="B39" s="107" t="s">
        <v>306</v>
      </c>
      <c r="C39" s="219"/>
      <c r="D39" s="108"/>
      <c r="E39" s="160">
        <v>0</v>
      </c>
      <c r="F39" s="160">
        <v>0</v>
      </c>
      <c r="G39" s="108">
        <f>E39*F39</f>
        <v>0</v>
      </c>
      <c r="H39" s="184"/>
    </row>
    <row r="40" spans="1:8" ht="15.75" hidden="1" x14ac:dyDescent="0.25">
      <c r="A40" s="130"/>
      <c r="B40" s="131" t="s">
        <v>307</v>
      </c>
      <c r="C40" s="219"/>
      <c r="D40" s="130"/>
      <c r="E40" s="160"/>
      <c r="F40" s="160"/>
      <c r="G40" s="130">
        <f t="shared" ref="G40:G44" si="4">E40*F40</f>
        <v>0</v>
      </c>
      <c r="H40" s="184"/>
    </row>
    <row r="41" spans="1:8" ht="15.75" hidden="1" x14ac:dyDescent="0.25">
      <c r="A41" s="130"/>
      <c r="B41" s="131" t="s">
        <v>308</v>
      </c>
      <c r="C41" s="219"/>
      <c r="D41" s="130"/>
      <c r="E41" s="160"/>
      <c r="F41" s="160"/>
      <c r="G41" s="130">
        <f t="shared" si="4"/>
        <v>0</v>
      </c>
      <c r="H41" s="184"/>
    </row>
    <row r="42" spans="1:8" ht="15.75" hidden="1" x14ac:dyDescent="0.25">
      <c r="A42" s="130"/>
      <c r="B42" s="131" t="s">
        <v>309</v>
      </c>
      <c r="C42" s="219"/>
      <c r="D42" s="130"/>
      <c r="E42" s="160"/>
      <c r="F42" s="160"/>
      <c r="G42" s="130">
        <f t="shared" si="4"/>
        <v>0</v>
      </c>
      <c r="H42" s="184"/>
    </row>
    <row r="43" spans="1:8" ht="47.25" x14ac:dyDescent="0.25">
      <c r="A43" s="158">
        <v>1</v>
      </c>
      <c r="B43" s="159" t="s">
        <v>403</v>
      </c>
      <c r="C43" s="230" t="s">
        <v>320</v>
      </c>
      <c r="D43" s="158"/>
      <c r="E43" s="158"/>
      <c r="F43" s="158"/>
      <c r="G43" s="158">
        <f t="shared" si="4"/>
        <v>0</v>
      </c>
      <c r="H43" s="157" t="s">
        <v>404</v>
      </c>
    </row>
    <row r="44" spans="1:8" ht="15.75" hidden="1" x14ac:dyDescent="0.25">
      <c r="A44" s="130"/>
      <c r="B44" s="131" t="s">
        <v>310</v>
      </c>
      <c r="C44" s="219"/>
      <c r="D44" s="130"/>
      <c r="E44" s="160"/>
      <c r="F44" s="160"/>
      <c r="G44" s="130">
        <f t="shared" si="4"/>
        <v>0</v>
      </c>
      <c r="H44" s="184"/>
    </row>
    <row r="45" spans="1:8" ht="15.75" x14ac:dyDescent="0.25">
      <c r="A45" s="108"/>
      <c r="B45" s="330" t="s">
        <v>50</v>
      </c>
      <c r="C45" s="330"/>
      <c r="D45" s="330"/>
      <c r="E45" s="330"/>
      <c r="F45" s="330"/>
      <c r="G45" s="83">
        <f>SUM(G39:G44)</f>
        <v>0</v>
      </c>
      <c r="H45" s="184"/>
    </row>
    <row r="46" spans="1:8" ht="31.5" customHeight="1" x14ac:dyDescent="0.25">
      <c r="A46" s="83" t="s">
        <v>51</v>
      </c>
      <c r="B46" s="331" t="s">
        <v>277</v>
      </c>
      <c r="C46" s="331"/>
      <c r="D46" s="331"/>
      <c r="E46" s="331"/>
      <c r="F46" s="331"/>
      <c r="G46" s="331"/>
      <c r="H46" s="340"/>
    </row>
    <row r="47" spans="1:8" ht="15.75" hidden="1" x14ac:dyDescent="0.25">
      <c r="A47" s="108">
        <v>1</v>
      </c>
      <c r="B47" s="131" t="s">
        <v>311</v>
      </c>
      <c r="C47" s="219"/>
      <c r="D47" s="108"/>
      <c r="E47" s="160">
        <v>0</v>
      </c>
      <c r="F47" s="160">
        <v>0</v>
      </c>
      <c r="G47" s="108">
        <f>E47*F47</f>
        <v>0</v>
      </c>
      <c r="H47" s="184"/>
    </row>
    <row r="48" spans="1:8" ht="15.75" hidden="1" x14ac:dyDescent="0.25">
      <c r="A48" s="130"/>
      <c r="B48" s="131" t="s">
        <v>312</v>
      </c>
      <c r="C48" s="219"/>
      <c r="D48" s="130"/>
      <c r="E48" s="160"/>
      <c r="F48" s="160"/>
      <c r="G48" s="130">
        <f t="shared" ref="G48:G49" si="5">E48*F48</f>
        <v>0</v>
      </c>
      <c r="H48" s="184"/>
    </row>
    <row r="49" spans="1:8" ht="15.75" hidden="1" x14ac:dyDescent="0.25">
      <c r="A49" s="130"/>
      <c r="B49" s="131" t="s">
        <v>313</v>
      </c>
      <c r="C49" s="219"/>
      <c r="D49" s="130"/>
      <c r="E49" s="160"/>
      <c r="F49" s="160"/>
      <c r="G49" s="130">
        <f t="shared" si="5"/>
        <v>0</v>
      </c>
      <c r="H49" s="184"/>
    </row>
    <row r="50" spans="1:8" ht="15.75" x14ac:dyDescent="0.25">
      <c r="A50" s="83"/>
      <c r="B50" s="330" t="s">
        <v>54</v>
      </c>
      <c r="C50" s="330"/>
      <c r="D50" s="330"/>
      <c r="E50" s="330"/>
      <c r="F50" s="330"/>
      <c r="G50" s="83">
        <f>SUM(G47:G49)</f>
        <v>0</v>
      </c>
      <c r="H50" s="184"/>
    </row>
    <row r="51" spans="1:8" ht="15.75" x14ac:dyDescent="0.25">
      <c r="A51" s="83" t="s">
        <v>32</v>
      </c>
      <c r="B51" s="331" t="s">
        <v>278</v>
      </c>
      <c r="C51" s="331"/>
      <c r="D51" s="331"/>
      <c r="E51" s="331"/>
      <c r="F51" s="331"/>
      <c r="G51" s="331"/>
      <c r="H51" s="340"/>
    </row>
    <row r="52" spans="1:8" ht="15.75" hidden="1" x14ac:dyDescent="0.25">
      <c r="A52" s="108">
        <v>1</v>
      </c>
      <c r="B52" s="131" t="s">
        <v>314</v>
      </c>
      <c r="C52" s="219"/>
      <c r="D52" s="108"/>
      <c r="E52" s="160">
        <v>0</v>
      </c>
      <c r="F52" s="160">
        <v>0</v>
      </c>
      <c r="G52" s="108">
        <f>E52*F52</f>
        <v>0</v>
      </c>
      <c r="H52" s="184"/>
    </row>
    <row r="53" spans="1:8" ht="15.75" hidden="1" x14ac:dyDescent="0.25">
      <c r="A53" s="130"/>
      <c r="B53" s="131" t="s">
        <v>315</v>
      </c>
      <c r="C53" s="219"/>
      <c r="D53" s="130"/>
      <c r="E53" s="160"/>
      <c r="F53" s="160"/>
      <c r="G53" s="130">
        <f t="shared" ref="G53:G54" si="6">E53*F53</f>
        <v>0</v>
      </c>
      <c r="H53" s="184"/>
    </row>
    <row r="54" spans="1:8" ht="15.75" hidden="1" x14ac:dyDescent="0.25">
      <c r="A54" s="130"/>
      <c r="B54" s="131" t="s">
        <v>316</v>
      </c>
      <c r="C54" s="219"/>
      <c r="D54" s="130"/>
      <c r="E54" s="160"/>
      <c r="F54" s="160"/>
      <c r="G54" s="130">
        <f t="shared" si="6"/>
        <v>0</v>
      </c>
      <c r="H54" s="184"/>
    </row>
    <row r="55" spans="1:8" ht="15.75" x14ac:dyDescent="0.25">
      <c r="A55" s="83"/>
      <c r="B55" s="330" t="s">
        <v>37</v>
      </c>
      <c r="C55" s="330"/>
      <c r="D55" s="330"/>
      <c r="E55" s="330"/>
      <c r="F55" s="330"/>
      <c r="G55" s="83">
        <f>SUM(G52:G54)</f>
        <v>0</v>
      </c>
      <c r="H55" s="184"/>
    </row>
    <row r="56" spans="1:8" ht="15.75" x14ac:dyDescent="0.25">
      <c r="A56" s="83" t="s">
        <v>112</v>
      </c>
      <c r="B56" s="331" t="s">
        <v>317</v>
      </c>
      <c r="C56" s="331"/>
      <c r="D56" s="331"/>
      <c r="E56" s="331"/>
      <c r="F56" s="331"/>
      <c r="G56" s="331"/>
      <c r="H56" s="340"/>
    </row>
    <row r="57" spans="1:8" ht="47.25" hidden="1" x14ac:dyDescent="0.25">
      <c r="A57" s="108">
        <v>1</v>
      </c>
      <c r="B57" s="207" t="s">
        <v>352</v>
      </c>
      <c r="C57" s="230" t="s">
        <v>350</v>
      </c>
      <c r="D57" s="108" t="s">
        <v>339</v>
      </c>
      <c r="E57" s="160">
        <v>1</v>
      </c>
      <c r="F57" s="160">
        <v>0.5</v>
      </c>
      <c r="G57" s="108"/>
      <c r="H57" s="184"/>
    </row>
    <row r="58" spans="1:8" ht="15.75" hidden="1" x14ac:dyDescent="0.25">
      <c r="A58" s="130"/>
      <c r="B58" s="129"/>
      <c r="C58" s="219"/>
      <c r="D58" s="130"/>
      <c r="E58" s="160"/>
      <c r="F58" s="160"/>
      <c r="G58" s="130">
        <f>E58*F58</f>
        <v>0</v>
      </c>
      <c r="H58" s="184"/>
    </row>
    <row r="59" spans="1:8" ht="15" customHeight="1" x14ac:dyDescent="0.25">
      <c r="A59" s="83"/>
      <c r="B59" s="330" t="s">
        <v>279</v>
      </c>
      <c r="C59" s="330"/>
      <c r="D59" s="330"/>
      <c r="E59" s="330"/>
      <c r="F59" s="330"/>
      <c r="G59" s="83">
        <f>SUM(G57:G58)</f>
        <v>0</v>
      </c>
      <c r="H59" s="184"/>
    </row>
    <row r="60" spans="1:8" ht="15.75" x14ac:dyDescent="0.25">
      <c r="A60" s="109"/>
      <c r="B60" s="335" t="s">
        <v>280</v>
      </c>
      <c r="C60" s="335"/>
      <c r="D60" s="335"/>
      <c r="E60" s="335"/>
      <c r="F60" s="335"/>
      <c r="G60" s="109">
        <f>G10+G16+G24+G27+G31+G37+G45+G50+G55+G59</f>
        <v>0</v>
      </c>
      <c r="H60" s="110"/>
    </row>
    <row r="62" spans="1:8" x14ac:dyDescent="0.25">
      <c r="B62" s="2" t="s">
        <v>360</v>
      </c>
    </row>
    <row r="63" spans="1:8" x14ac:dyDescent="0.25">
      <c r="B63" s="30" t="s">
        <v>361</v>
      </c>
      <c r="C63" s="256">
        <f>0.1*50</f>
        <v>5</v>
      </c>
    </row>
    <row r="64" spans="1:8" x14ac:dyDescent="0.25">
      <c r="B64" s="30" t="s">
        <v>362</v>
      </c>
      <c r="C64" s="256">
        <f>0.1*150</f>
        <v>15</v>
      </c>
    </row>
  </sheetData>
  <mergeCells count="29">
    <mergeCell ref="B33:H33"/>
    <mergeCell ref="B60:F60"/>
    <mergeCell ref="B51:H51"/>
    <mergeCell ref="B55:F55"/>
    <mergeCell ref="B56:H56"/>
    <mergeCell ref="B59:F59"/>
    <mergeCell ref="B37:F37"/>
    <mergeCell ref="B38:H38"/>
    <mergeCell ref="B45:F45"/>
    <mergeCell ref="B46:H46"/>
    <mergeCell ref="B50:F50"/>
    <mergeCell ref="B10:F10"/>
    <mergeCell ref="B11:H11"/>
    <mergeCell ref="B17:H17"/>
    <mergeCell ref="B16:F16"/>
    <mergeCell ref="B32:H32"/>
    <mergeCell ref="B24:F24"/>
    <mergeCell ref="B25:H25"/>
    <mergeCell ref="B27:F27"/>
    <mergeCell ref="B28:H28"/>
    <mergeCell ref="B31:F31"/>
    <mergeCell ref="G2:G3"/>
    <mergeCell ref="B5:H5"/>
    <mergeCell ref="A2:A3"/>
    <mergeCell ref="B2:B3"/>
    <mergeCell ref="C2:C3"/>
    <mergeCell ref="D2:D3"/>
    <mergeCell ref="E2:E3"/>
    <mergeCell ref="F2:F3"/>
  </mergeCells>
  <pageMargins left="0.1" right="0.1" top="0.5" bottom="0.5" header="0.3" footer="0.3"/>
  <pageSetup paperSize="9" scale="65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A355D-394B-41AB-BF98-EC94C62DE5A7}">
  <sheetPr>
    <tabColor rgb="FFFFFF00"/>
  </sheetPr>
  <dimension ref="A1:K40"/>
  <sheetViews>
    <sheetView view="pageBreakPreview" topLeftCell="A19" zoomScale="115" zoomScaleNormal="100" zoomScaleSheetLayoutView="115" workbookViewId="0">
      <selection activeCell="G35" sqref="G35"/>
    </sheetView>
  </sheetViews>
  <sheetFormatPr defaultRowHeight="15" x14ac:dyDescent="0.25"/>
  <cols>
    <col min="1" max="1" width="7.28515625" customWidth="1"/>
    <col min="2" max="2" width="43.5703125" style="153" customWidth="1"/>
    <col min="3" max="3" width="12.5703125" style="163" customWidth="1"/>
    <col min="4" max="7" width="12.5703125" customWidth="1"/>
    <col min="8" max="8" width="44.140625" style="153" customWidth="1"/>
    <col min="9" max="9" width="17.7109375" style="172" customWidth="1"/>
    <col min="10" max="10" width="25.7109375" customWidth="1"/>
    <col min="11" max="11" width="17.7109375" customWidth="1"/>
  </cols>
  <sheetData>
    <row r="1" spans="1:8" ht="15.75" x14ac:dyDescent="0.25">
      <c r="A1" s="347" t="s">
        <v>371</v>
      </c>
      <c r="B1" s="347"/>
      <c r="C1" s="347"/>
      <c r="D1" s="347"/>
      <c r="E1" s="347"/>
      <c r="F1" s="347"/>
      <c r="G1" s="347"/>
      <c r="H1" s="347"/>
    </row>
    <row r="2" spans="1:8" ht="15.75" x14ac:dyDescent="0.25">
      <c r="A2" s="347" t="s">
        <v>372</v>
      </c>
      <c r="B2" s="347"/>
      <c r="C2" s="347"/>
      <c r="D2" s="347"/>
      <c r="E2" s="347"/>
      <c r="F2" s="347"/>
      <c r="G2" s="347"/>
      <c r="H2" s="347"/>
    </row>
    <row r="3" spans="1:8" ht="15.75" x14ac:dyDescent="0.25">
      <c r="A3" s="235"/>
      <c r="B3" s="240"/>
      <c r="C3" s="234"/>
      <c r="D3" s="235"/>
      <c r="E3" s="235"/>
      <c r="F3" s="235"/>
      <c r="G3" s="235"/>
      <c r="H3" s="240"/>
    </row>
    <row r="4" spans="1:8" ht="15.75" x14ac:dyDescent="0.25">
      <c r="A4" s="235" t="s">
        <v>373</v>
      </c>
      <c r="B4" s="240"/>
      <c r="C4" s="234"/>
      <c r="D4" s="235"/>
      <c r="E4" s="235"/>
      <c r="F4" s="235"/>
      <c r="G4" s="235"/>
      <c r="H4" s="240"/>
    </row>
    <row r="5" spans="1:8" ht="15.75" x14ac:dyDescent="0.25">
      <c r="A5" s="235"/>
      <c r="B5" s="240"/>
      <c r="C5" s="234"/>
      <c r="D5" s="235"/>
      <c r="E5" s="235"/>
      <c r="F5" s="235"/>
      <c r="G5" s="235"/>
      <c r="H5" s="240"/>
    </row>
    <row r="6" spans="1:8" ht="15.75" x14ac:dyDescent="0.25">
      <c r="A6" s="235"/>
      <c r="B6" s="241" t="s">
        <v>58</v>
      </c>
      <c r="C6" s="233" t="s">
        <v>396</v>
      </c>
      <c r="D6" s="233"/>
      <c r="E6" s="233"/>
      <c r="F6" s="233"/>
      <c r="G6" s="233"/>
      <c r="H6" s="242"/>
    </row>
    <row r="7" spans="1:8" ht="15.75" x14ac:dyDescent="0.25">
      <c r="A7" s="235"/>
      <c r="B7" s="241" t="s">
        <v>374</v>
      </c>
      <c r="C7" s="233"/>
      <c r="D7" s="233"/>
      <c r="E7" s="233"/>
      <c r="F7" s="233"/>
      <c r="G7" s="233"/>
      <c r="H7" s="242"/>
    </row>
    <row r="8" spans="1:8" ht="15.75" x14ac:dyDescent="0.25">
      <c r="A8" s="235"/>
      <c r="B8" s="241" t="s">
        <v>375</v>
      </c>
      <c r="C8" s="233"/>
      <c r="D8" s="233"/>
      <c r="E8" s="233"/>
      <c r="F8" s="233"/>
      <c r="G8" s="233"/>
      <c r="H8" s="242"/>
    </row>
    <row r="9" spans="1:8" ht="15.75" x14ac:dyDescent="0.25">
      <c r="A9" s="235"/>
      <c r="B9" s="241" t="s">
        <v>376</v>
      </c>
      <c r="C9" s="233"/>
      <c r="D9" s="233"/>
      <c r="E9" s="233"/>
      <c r="F9" s="233"/>
      <c r="G9" s="233"/>
      <c r="H9" s="242"/>
    </row>
    <row r="10" spans="1:8" ht="15.75" x14ac:dyDescent="0.25">
      <c r="A10" s="235"/>
      <c r="B10" s="241" t="s">
        <v>377</v>
      </c>
      <c r="C10" s="233" t="s">
        <v>396</v>
      </c>
      <c r="D10" s="233"/>
      <c r="E10" s="233"/>
      <c r="F10" s="233"/>
      <c r="G10" s="233"/>
      <c r="H10" s="242"/>
    </row>
    <row r="11" spans="1:8" ht="15.75" x14ac:dyDescent="0.25">
      <c r="A11" s="235"/>
      <c r="B11" s="159" t="s">
        <v>378</v>
      </c>
      <c r="C11" s="233" t="s">
        <v>396</v>
      </c>
      <c r="D11" s="233"/>
      <c r="E11" s="233"/>
      <c r="F11" s="233"/>
      <c r="G11" s="233"/>
      <c r="H11" s="242"/>
    </row>
    <row r="12" spans="1:8" ht="15.75" x14ac:dyDescent="0.25">
      <c r="A12" s="235"/>
      <c r="B12" s="241"/>
      <c r="C12" s="233"/>
      <c r="D12" s="233"/>
      <c r="E12" s="233"/>
      <c r="F12" s="233"/>
      <c r="G12" s="233"/>
      <c r="H12" s="242"/>
    </row>
    <row r="13" spans="1:8" ht="15.75" x14ac:dyDescent="0.25">
      <c r="A13" s="235"/>
      <c r="B13" s="241" t="s">
        <v>379</v>
      </c>
      <c r="C13" s="233"/>
      <c r="D13" s="233"/>
      <c r="E13" s="233"/>
      <c r="F13" s="233"/>
      <c r="G13" s="233"/>
      <c r="H13" s="242"/>
    </row>
    <row r="14" spans="1:8" ht="15.75" x14ac:dyDescent="0.25">
      <c r="A14" s="235"/>
      <c r="B14" s="241"/>
      <c r="C14" s="233"/>
      <c r="D14" s="233"/>
      <c r="E14" s="233"/>
      <c r="F14" s="233"/>
      <c r="G14" s="233"/>
      <c r="H14" s="242"/>
    </row>
    <row r="15" spans="1:8" ht="15.75" x14ac:dyDescent="0.25">
      <c r="A15" s="235"/>
      <c r="B15" s="241" t="s">
        <v>58</v>
      </c>
      <c r="C15" s="233" t="s">
        <v>396</v>
      </c>
      <c r="D15" s="233"/>
      <c r="E15" s="233"/>
      <c r="F15" s="233"/>
      <c r="G15" s="233"/>
      <c r="H15" s="242"/>
    </row>
    <row r="16" spans="1:8" ht="15.75" x14ac:dyDescent="0.25">
      <c r="A16" s="235"/>
      <c r="B16" s="241" t="s">
        <v>374</v>
      </c>
      <c r="C16" s="233" t="s">
        <v>396</v>
      </c>
      <c r="D16" s="233"/>
      <c r="E16" s="233"/>
      <c r="F16" s="233"/>
      <c r="G16" s="233"/>
      <c r="H16" s="242"/>
    </row>
    <row r="17" spans="1:11" ht="15.75" x14ac:dyDescent="0.25">
      <c r="A17" s="235"/>
      <c r="B17" s="241" t="s">
        <v>380</v>
      </c>
      <c r="C17" s="233" t="s">
        <v>396</v>
      </c>
      <c r="D17" s="233"/>
      <c r="E17" s="233"/>
      <c r="F17" s="233"/>
      <c r="G17" s="233"/>
      <c r="H17" s="242"/>
    </row>
    <row r="18" spans="1:11" ht="15.75" x14ac:dyDescent="0.25">
      <c r="A18" s="235"/>
      <c r="B18" s="241" t="s">
        <v>377</v>
      </c>
      <c r="C18" s="233" t="s">
        <v>396</v>
      </c>
      <c r="D18" s="233"/>
      <c r="E18" s="233"/>
      <c r="F18" s="233"/>
      <c r="G18" s="233"/>
      <c r="H18" s="242"/>
    </row>
    <row r="19" spans="1:11" ht="15.75" x14ac:dyDescent="0.25">
      <c r="A19" s="235"/>
      <c r="B19" s="241" t="s">
        <v>378</v>
      </c>
      <c r="C19" s="233" t="s">
        <v>396</v>
      </c>
      <c r="D19" s="233"/>
      <c r="E19" s="233"/>
      <c r="F19" s="233"/>
      <c r="G19" s="233"/>
      <c r="H19" s="242"/>
    </row>
    <row r="20" spans="1:11" ht="15.75" x14ac:dyDescent="0.25">
      <c r="A20" s="235"/>
      <c r="B20" s="240"/>
      <c r="C20" s="234"/>
      <c r="D20" s="235"/>
      <c r="E20" s="235"/>
      <c r="F20" s="235"/>
      <c r="G20" s="235"/>
      <c r="H20" s="240"/>
    </row>
    <row r="21" spans="1:11" ht="15.75" x14ac:dyDescent="0.25">
      <c r="A21" s="235"/>
      <c r="B21" s="240" t="s">
        <v>381</v>
      </c>
      <c r="C21" s="234"/>
      <c r="D21" s="235"/>
      <c r="E21" s="235"/>
      <c r="F21" s="235"/>
      <c r="G21" s="235"/>
      <c r="H21" s="240"/>
    </row>
    <row r="22" spans="1:11" ht="15.75" x14ac:dyDescent="0.25">
      <c r="A22" s="235"/>
      <c r="B22" s="240"/>
      <c r="C22" s="234"/>
      <c r="D22" s="235"/>
      <c r="E22" s="235"/>
      <c r="F22" s="235"/>
      <c r="G22" s="235"/>
      <c r="H22" s="240"/>
    </row>
    <row r="23" spans="1:11" ht="15.75" x14ac:dyDescent="0.25">
      <c r="A23" s="332" t="s">
        <v>0</v>
      </c>
      <c r="B23" s="337" t="s">
        <v>1</v>
      </c>
      <c r="C23" s="332" t="s">
        <v>2</v>
      </c>
      <c r="D23" s="332" t="s">
        <v>3</v>
      </c>
      <c r="E23" s="332" t="s">
        <v>4</v>
      </c>
      <c r="F23" s="332" t="s">
        <v>5</v>
      </c>
      <c r="G23" s="332" t="s">
        <v>6</v>
      </c>
      <c r="H23" s="225" t="s">
        <v>7</v>
      </c>
      <c r="I23" s="333" t="s">
        <v>344</v>
      </c>
      <c r="J23" s="346" t="s">
        <v>325</v>
      </c>
      <c r="K23" s="346" t="s">
        <v>326</v>
      </c>
    </row>
    <row r="24" spans="1:11" ht="15.75" x14ac:dyDescent="0.25">
      <c r="A24" s="332"/>
      <c r="B24" s="337"/>
      <c r="C24" s="332"/>
      <c r="D24" s="332"/>
      <c r="E24" s="332"/>
      <c r="F24" s="332"/>
      <c r="G24" s="332"/>
      <c r="H24" s="225" t="s">
        <v>8</v>
      </c>
      <c r="I24" s="334"/>
      <c r="J24" s="346"/>
      <c r="K24" s="346"/>
    </row>
    <row r="25" spans="1:11" ht="15.75" x14ac:dyDescent="0.25">
      <c r="A25" s="81">
        <v>1</v>
      </c>
      <c r="B25" s="147">
        <v>2</v>
      </c>
      <c r="C25" s="81">
        <v>3</v>
      </c>
      <c r="D25" s="81">
        <v>4</v>
      </c>
      <c r="E25" s="81">
        <v>5</v>
      </c>
      <c r="F25" s="81">
        <v>6</v>
      </c>
      <c r="G25" s="81">
        <v>7</v>
      </c>
      <c r="H25" s="147">
        <v>8</v>
      </c>
      <c r="I25" s="147"/>
      <c r="J25" s="168"/>
      <c r="K25" s="168"/>
    </row>
    <row r="26" spans="1:11" s="153" customFormat="1" ht="47.25" x14ac:dyDescent="0.25">
      <c r="A26" s="158">
        <v>1</v>
      </c>
      <c r="B26" s="138" t="s">
        <v>398</v>
      </c>
      <c r="C26" s="101" t="s">
        <v>327</v>
      </c>
      <c r="D26" s="101" t="s">
        <v>337</v>
      </c>
      <c r="E26" s="99"/>
      <c r="F26" s="99"/>
      <c r="G26" s="100">
        <f>E26*F26</f>
        <v>0</v>
      </c>
      <c r="H26" s="104"/>
      <c r="I26" s="158" t="s">
        <v>345</v>
      </c>
      <c r="J26" s="169"/>
      <c r="K26" s="169"/>
    </row>
    <row r="27" spans="1:11" s="153" customFormat="1" ht="47.25" x14ac:dyDescent="0.25">
      <c r="A27" s="158">
        <v>2</v>
      </c>
      <c r="B27" s="138" t="s">
        <v>399</v>
      </c>
      <c r="C27" s="101" t="s">
        <v>336</v>
      </c>
      <c r="D27" s="101" t="s">
        <v>337</v>
      </c>
      <c r="E27" s="99"/>
      <c r="F27" s="99"/>
      <c r="G27" s="100">
        <f t="shared" ref="G27:G28" si="0">E27*F27</f>
        <v>0</v>
      </c>
      <c r="H27" s="104"/>
      <c r="I27" s="158" t="s">
        <v>345</v>
      </c>
      <c r="J27" s="169"/>
      <c r="K27" s="169"/>
    </row>
    <row r="28" spans="1:11" s="153" customFormat="1" ht="47.25" x14ac:dyDescent="0.25">
      <c r="A28" s="158">
        <v>4</v>
      </c>
      <c r="B28" s="138" t="s">
        <v>397</v>
      </c>
      <c r="C28" s="101" t="s">
        <v>351</v>
      </c>
      <c r="D28" s="101" t="s">
        <v>337</v>
      </c>
      <c r="E28" s="99"/>
      <c r="F28" s="99"/>
      <c r="G28" s="100">
        <f t="shared" si="0"/>
        <v>0</v>
      </c>
      <c r="H28" s="104"/>
      <c r="I28" s="158"/>
      <c r="J28" s="169"/>
      <c r="K28" s="169"/>
    </row>
    <row r="29" spans="1:11" ht="15.75" x14ac:dyDescent="0.25">
      <c r="A29" s="83"/>
      <c r="B29" s="336" t="s">
        <v>11</v>
      </c>
      <c r="C29" s="336"/>
      <c r="D29" s="336"/>
      <c r="E29" s="336"/>
      <c r="F29" s="336"/>
      <c r="G29" s="243">
        <f>SUM(G26:G28)</f>
        <v>0</v>
      </c>
      <c r="H29" s="150"/>
      <c r="I29" s="200"/>
      <c r="J29" s="168"/>
      <c r="K29" s="168"/>
    </row>
    <row r="31" spans="1:11" ht="15.75" x14ac:dyDescent="0.25">
      <c r="A31" s="232" t="s">
        <v>366</v>
      </c>
      <c r="B31" s="233"/>
      <c r="C31" s="234"/>
      <c r="D31" s="234"/>
      <c r="E31" s="234"/>
      <c r="F31" s="234"/>
      <c r="G31" s="234"/>
      <c r="H31" s="235"/>
    </row>
    <row r="32" spans="1:11" ht="15.75" x14ac:dyDescent="0.25">
      <c r="A32" s="232"/>
      <c r="B32" s="233"/>
      <c r="C32" s="234"/>
      <c r="D32" s="234"/>
      <c r="E32" s="234"/>
      <c r="F32" s="234"/>
      <c r="G32" s="234"/>
      <c r="H32" s="235"/>
    </row>
    <row r="33" spans="1:8" ht="15.75" x14ac:dyDescent="0.25">
      <c r="A33" s="232"/>
      <c r="B33" s="233"/>
      <c r="C33" s="234"/>
      <c r="D33" s="234"/>
      <c r="E33" s="234"/>
      <c r="F33" s="234"/>
      <c r="G33" s="234"/>
      <c r="H33" s="235"/>
    </row>
    <row r="34" spans="1:8" ht="15.75" x14ac:dyDescent="0.25">
      <c r="A34" s="236"/>
      <c r="B34" s="237"/>
      <c r="C34" s="238"/>
      <c r="D34" s="238"/>
      <c r="E34" s="238"/>
      <c r="G34" s="239"/>
      <c r="H34" s="238" t="s">
        <v>367</v>
      </c>
    </row>
    <row r="35" spans="1:8" ht="15.75" x14ac:dyDescent="0.25">
      <c r="A35" s="236"/>
      <c r="B35" s="237"/>
      <c r="C35" s="238"/>
      <c r="D35" s="238"/>
      <c r="E35" s="238"/>
      <c r="G35" s="239"/>
      <c r="H35" s="238" t="s">
        <v>369</v>
      </c>
    </row>
    <row r="36" spans="1:8" ht="15.75" x14ac:dyDescent="0.25">
      <c r="A36" s="236"/>
      <c r="B36" s="237"/>
      <c r="C36" s="238"/>
      <c r="D36" s="238"/>
      <c r="E36" s="238"/>
      <c r="G36" s="239"/>
      <c r="H36" s="238"/>
    </row>
    <row r="37" spans="1:8" ht="15.75" x14ac:dyDescent="0.25">
      <c r="A37" s="236"/>
      <c r="B37" s="237"/>
      <c r="C37" s="238"/>
      <c r="D37" s="238"/>
      <c r="E37" s="238"/>
      <c r="G37" s="238"/>
      <c r="H37" s="238"/>
    </row>
    <row r="38" spans="1:8" ht="15.75" x14ac:dyDescent="0.25">
      <c r="A38" s="236"/>
      <c r="B38" s="237"/>
      <c r="C38" s="238"/>
      <c r="D38" s="238"/>
      <c r="E38" s="238"/>
      <c r="G38" s="238"/>
      <c r="H38" s="238"/>
    </row>
    <row r="39" spans="1:8" ht="15.75" x14ac:dyDescent="0.25">
      <c r="A39" s="235"/>
      <c r="B39" s="233"/>
      <c r="C39" s="234"/>
      <c r="D39" s="234"/>
      <c r="E39" s="234"/>
      <c r="G39" s="234"/>
      <c r="H39" s="234" t="s">
        <v>370</v>
      </c>
    </row>
    <row r="40" spans="1:8" ht="15.75" x14ac:dyDescent="0.25">
      <c r="A40" s="235"/>
      <c r="B40" s="233"/>
      <c r="C40" s="234"/>
      <c r="D40" s="234"/>
      <c r="E40" s="234"/>
      <c r="G40" s="234"/>
      <c r="H40" s="234" t="s">
        <v>368</v>
      </c>
    </row>
  </sheetData>
  <mergeCells count="13">
    <mergeCell ref="A1:H1"/>
    <mergeCell ref="A2:H2"/>
    <mergeCell ref="A23:A24"/>
    <mergeCell ref="B23:B24"/>
    <mergeCell ref="C23:C24"/>
    <mergeCell ref="D23:D24"/>
    <mergeCell ref="E23:E24"/>
    <mergeCell ref="G23:G24"/>
    <mergeCell ref="I23:I24"/>
    <mergeCell ref="J23:J24"/>
    <mergeCell ref="K23:K24"/>
    <mergeCell ref="B29:F29"/>
    <mergeCell ref="F23:F24"/>
  </mergeCells>
  <pageMargins left="0.1" right="0.1" top="0.5" bottom="0.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RESUME</vt:lpstr>
      <vt:lpstr>DUPAK</vt:lpstr>
      <vt:lpstr>PENDIDIKAN</vt:lpstr>
      <vt:lpstr>PENELITIAN</vt:lpstr>
      <vt:lpstr>ABDIMAS</vt:lpstr>
      <vt:lpstr>PENUNJANG</vt:lpstr>
      <vt:lpstr>PENGEMBANGAN DIRI</vt:lpstr>
      <vt:lpstr>ABDIMAS!Print_Area</vt:lpstr>
      <vt:lpstr>DUPAK!Print_Area</vt:lpstr>
      <vt:lpstr>PENDIDIKAN!Print_Area</vt:lpstr>
      <vt:lpstr>PENELITIAN!Print_Area</vt:lpstr>
      <vt:lpstr>'PENGEMBANGAN DIRI'!Print_Area</vt:lpstr>
      <vt:lpstr>PENUNJANG!Print_Area</vt:lpstr>
      <vt:lpstr>RESUME!Print_Area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</dc:creator>
  <cp:lastModifiedBy>IrawanArchitect</cp:lastModifiedBy>
  <cp:lastPrinted>2019-01-28T03:33:12Z</cp:lastPrinted>
  <dcterms:created xsi:type="dcterms:W3CDTF">2017-03-20T02:38:22Z</dcterms:created>
  <dcterms:modified xsi:type="dcterms:W3CDTF">2019-09-24T06:39:55Z</dcterms:modified>
</cp:coreProperties>
</file>